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customProperty8.bin" ContentType="application/vnd.openxmlformats-officedocument.spreadsheetml.customProperty"/>
  <Override PartName="/xl/customProperty9.bin" ContentType="application/vnd.openxmlformats-officedocument.spreadsheetml.customProperty"/>
  <Override PartName="/xl/customProperty10.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831"/>
  <workbookPr codeName="DieseArbeitsmappe"/>
  <mc:AlternateContent xmlns:mc="http://schemas.openxmlformats.org/markup-compatibility/2006">
    <mc:Choice Requires="x15">
      <x15ac:absPath xmlns:x15ac="http://schemas.microsoft.com/office/spreadsheetml/2010/11/ac" url="\\172.16.1.2\content\Daimler Truck\01_Investor Relations\2023_01_10_Update Factbooks\"/>
    </mc:Choice>
  </mc:AlternateContent>
  <xr:revisionPtr revIDLastSave="0" documentId="13_ncr:1_{415FF1D3-04D1-40B5-98FE-1FFEE1738F6C}" xr6:coauthVersionLast="47" xr6:coauthVersionMax="47" xr10:uidLastSave="{00000000-0000-0000-0000-000000000000}"/>
  <bookViews>
    <workbookView xWindow="26610" yWindow="1575" windowWidth="23145" windowHeight="12570" tabRatio="899" xr2:uid="{00000000-000D-0000-FFFF-FFFF00000000}"/>
  </bookViews>
  <sheets>
    <sheet name="Cover" sheetId="116" r:id="rId1"/>
    <sheet name="ToC" sheetId="128" r:id="rId2"/>
    <sheet name="Key Figures and Ratios" sheetId="121" r:id="rId3"/>
    <sheet name="Share of Market" sheetId="123" r:id="rId4"/>
    <sheet name="Financial Statements" sheetId="131" r:id="rId5"/>
    <sheet name="Industrial Business" sheetId="124" r:id="rId6"/>
    <sheet name="Mercedes-Benz" sheetId="125" r:id="rId7"/>
    <sheet name="Trucks North America" sheetId="140" r:id="rId8"/>
    <sheet name="Trucks Asia" sheetId="141" r:id="rId9"/>
    <sheet name="Daimler Buses" sheetId="134" r:id="rId10"/>
    <sheet name="Financial Services" sheetId="142" r:id="rId11"/>
    <sheet name="Capital Structure" sheetId="130" r:id="rId12"/>
    <sheet name="Guidance" sheetId="127" r:id="rId13"/>
    <sheet name="CMD Glossary and Definitions" sheetId="117" r:id="rId14"/>
  </sheets>
  <definedNames>
    <definedName name="_xlnm.Print_Area" localSheetId="11">'Capital Structure'!$A$1:$K$39</definedName>
    <definedName name="_xlnm.Print_Area" localSheetId="13">'CMD Glossary and Definitions'!$A$1:$F$46</definedName>
    <definedName name="_xlnm.Print_Area" localSheetId="0">Cover!$A$1:$N$26</definedName>
    <definedName name="_xlnm.Print_Area" localSheetId="9">'Daimler Buses'!$A$1:$K$23</definedName>
    <definedName name="_xlnm.Print_Area" localSheetId="10">'Financial Services'!$A$1:$K$25</definedName>
    <definedName name="_xlnm.Print_Area" localSheetId="4">'Financial Statements'!$A$1:$K$118</definedName>
    <definedName name="_xlnm.Print_Area" localSheetId="12">Guidance!$A$1:$K$50</definedName>
    <definedName name="_xlnm.Print_Area" localSheetId="5">'Industrial Business'!$A$1:$K$58</definedName>
    <definedName name="_xlnm.Print_Area" localSheetId="2">'Key Figures and Ratios'!$A$1:$K$91</definedName>
    <definedName name="_xlnm.Print_Area" localSheetId="6">'Mercedes-Benz'!$A$1:$K$23</definedName>
    <definedName name="_xlnm.Print_Area" localSheetId="3">'Share of Market'!$A$1:$K$37</definedName>
    <definedName name="_xlnm.Print_Area" localSheetId="1">ToC!$A$1:$F$21</definedName>
    <definedName name="_xlnm.Print_Area" localSheetId="8">'Trucks Asia'!$A$1:$K$26</definedName>
    <definedName name="_xlnm.Print_Area" localSheetId="7">'Trucks North America'!$A$1:$K$23</definedName>
    <definedName name="_xlnm.Print_Titles" localSheetId="13">'CMD Glossary and Definitions'!$1:$6</definedName>
    <definedName name="_xlnm.Print_Titles" localSheetId="4">'Financial Statements'!$1:$6</definedName>
    <definedName name="_xlnm.Print_Titles" localSheetId="2">'Key Figures and Ratios'!$1:$6</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"07/27/2021 11:40:23"</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89" i="131" l="1"/>
  <c r="I89" i="131"/>
  <c r="J24" i="121" l="1"/>
  <c r="I24" i="121"/>
  <c r="G24" i="121"/>
  <c r="E21" i="124" l="1"/>
  <c r="E25" i="124"/>
  <c r="I25" i="130" l="1"/>
  <c r="I15" i="130"/>
  <c r="G25" i="130" l="1"/>
  <c r="F25" i="130"/>
  <c r="E25" i="130"/>
  <c r="G15" i="130"/>
  <c r="F15" i="130"/>
  <c r="E15" i="130"/>
  <c r="F25" i="124" l="1"/>
  <c r="F26" i="124" s="1"/>
  <c r="E26" i="124"/>
  <c r="J26" i="124"/>
  <c r="I26" i="124"/>
  <c r="G25" i="124"/>
  <c r="G26" i="124" s="1"/>
  <c r="J21" i="124"/>
  <c r="G21" i="124"/>
  <c r="F21" i="124"/>
</calcChain>
</file>

<file path=xl/sharedStrings.xml><?xml version="1.0" encoding="utf-8"?>
<sst xmlns="http://schemas.openxmlformats.org/spreadsheetml/2006/main" count="663" uniqueCount="337">
  <si>
    <t>Daimler Truck Group</t>
  </si>
  <si>
    <t>Factbook for Capital Market Day (11-Nov-2021)</t>
  </si>
  <si>
    <r>
      <t xml:space="preserve">Important information
</t>
    </r>
    <r>
      <rPr>
        <sz val="8"/>
        <color theme="1"/>
        <rFont val="Daimler CS"/>
      </rPr>
      <t xml:space="preserve">In this factbook (together with the Daimler Truck Capital Market Day presentation dated November 11, 2021 and any additional or supplementary materials, the “Materials”) the “Company” means Daimler Truck Holding AG. Prior to the proposed spin-off transaction, the Daimler trucks and buses business (“Daimler Trucks &amp; Buses”) and the related financial services business (“Daimler Trucks Financial Services”) did not exist as a separate group, but formed part of a larger group of companies controlled by Daimler AG. The separation and formation of an independent group has been and will be executed in two phases: The first phase includes reorganization measures and transfers of certain legal entities and operations of Daimler Trucks &amp; Buses and Daimler Trucks Financial Services to Daimler Truck AG and to subsidiaries of Daimler Truck AG which have already occurred prior to the date of the proposed spin-off transaction or will have been completed by December 1, 2021 (the “Phase 1 Transactions”). Following the Phase 1 Transactions, the following steps will occur: (i) a spin-off by absorption (Abspaltung zur Aufnahme) under the German Transformation Act (Umwandlungsgesetz), (ii) a hive-down by absorption (Ausgliederung zur Aufnahme) under the German Transformation Act, and (iii) a stand-alone ordinary capital increase against contribution in kind ((i), (ii) and (iii) together, the “Demerger Transactions”). The second phase includes reorganization measures and transfers of certain remaining legal entities and operations of Daimler Trucks &amp; Buses and Daimler Trucks Financial Services that will be implemented in 2022. The legal entities and operations of Daimler Trucks &amp; Buses and Daimler Trucks Financial Services which are subject to the Phase 1 Transactions are referred to collectively as the “Daimler Truck Business” (and together with the Company, the “Group”). In case of statements or information relating to the time upon and after the effective date of the Demerger Transactions, the “Group” refers to the Company and its consolidated subsidiaries.
The Materials have been prepared by the Company for information and background purposes only. The Materials are not, and should not be construed as, a prospectus or offering document, and have not been reviewed or approved by any regulatory or supervisory authority. The information in the Materials does not constitute or form part of, and should not be construed as, an offer for sale or subscription of, an advertisement or a solicitation or invitation of any offer to subscribe for or purchase any loans or securities of or make an investment in the Company or any other member of the Group or in Daimler AG or any of its subsidiaries (together, “Daimler”) or any other entity in any jurisdiction, and nothing contained therein shall form the basis of, or be relied on in connection with, any contract or commitment whatsoever, in particular, it must not be used in making any investment decision. Any decision to invest in securities should be made solely on the basis of the information to be contained in the prospectus to be prepared in connection with the proposed spin-off transaction and on an independent analysis of the information contained therein.
The Materials do not purport to contain all information required to evaluate the Company or the Group and/or its financial position. The Materials contain certain audited financial information from the combined financial statements of the Daimler Truck Business prepared by Daimler AG and Daimler Truck AG in accordance with International Financial Reporting Standards (“IFRS”) as adopted by the European Union as of and for the fiscal years ended December 31, 2020, 2019 and 2018 (the “Audited Combined Financial Statements”) which were audited in accordance with International Standards on Auditing. The Materials also contain certain unaudited financial information from the unaudited condensed interim combined financial statements of the Daimler Truck Business as of and for the nine months ended September 30, 2021 (the “Unaudited Condensed Interim Combined Financial Statements”, and, together with the Audited Combined Financial Statements, the “Combined Financial Statements”) as prepared in accordance with IFRS applicable to interim financial reporting (IAS 34) as adopted by the European Union. Certain financial information in the Materials is unaudited and is not included in or derived from the Combined Financial Statements. Certain financial information (including percentages) in the Materials has been rounded according to established commercial standards. In addition, the Company is currently still in the process of establishing capital markets readiness. As a result, some of the financial and/or operational information set forth in this document remains subject to change and/or completion. Certain financial data included in this Presentation consists of non-IFRS financial measures, which the Group regards as alternative performance measures (“APMs”) within the meaning of the ESMA Guidelines. These non-IFRS financial measures, or APMs, may not be comparable to similarly titled measures presented by other companies, nor should they be construed as an alternative to other financial measures determined in accordance with IFRS. For an explanation of these APMs and certain other terms, please refer to tab “CMD Glossary and Definitions”.
No representation, warranty or undertaking, express or implied, is made by the Company, any other member of the Group, Daimler or any of their respective affiliates or directors, officers, employees, agents or advisers (“Representatives”) or any other person as to, and no reliance should be placed on, the fairness, accuracy, completeness or correctness of the information contained herein or the opinions contained therein or any other statement made or purported to be made in connection with the Company, the Group or Daimler, for any purpose whatsoever, including but not limited to any investment considerations. No responsibility, obligation or liability whatsoever, whether arising in tort, contract or otherwise, is or will be accepted by the Company, any other member of the Group, Daimler or any of their respective Representatives or any other person for any loss, cost or damage howsoever arising from any use of the information contained herein, or for information or opinions or for any errors, omissions or misstatements contained therein or otherwise arising in connection therewith.
The Materials contain forward-looking statements that reflect the Company’s current views about future events. The words “will,” “target,” “aim,” “anticipate,” “assume,” “believe,” “estimate,” “expect,” “intend,” “may,” “can,” “could,” “plan,” “project,” “should,” “plan” and similar expressions are used to identify forward-looking statements. These statements are subject to many risks, uncertainties and assumptions. If any of these risks and uncertainties materializes or if the assumptions underlying any of the Company’s forward-looking statements prove to be incorrect, the actual results may be materially different from those the Company expresses or implies by such statements. The Company does not intend or assume any obligation to update these forward-looking statements since they are based solely on the circumstances at the date of publication.
Certain industry, market and competitive position data contained in the Materials come from third party sources. Third party industry publications generally state that the information they contain originates from sources assumed to be reliable, but that the accuracy and completeness of such information is not guaranteed and that the calculations continued therein are based on assumptions. While the Company believes that each of these publications has been prepared by a reputable source, neither the Company nor the Representatives have independently verified the market data and other information on which third parties have based their studies or the external sources on which the Company’s own estimates are based or make any representation or give any warranty as to the accuracy or completeness of such information. In addition, certain of the industry, market and competitive position data contained in the Materials are derived from estimates that are generally not available from publications issued by market research firms or from any other independent sources. This information is based on the Group’s analysis and aggregation of local management feedback on market position and ongoing market developments, adjusted and supplemented where necessary by a combination of publicly available and non-public data, and, as such, may differ from the estimates made by its competitors or from data collected in the future by various market research firms or other independent sources. While the Company believes that such research and estimates are reasonable, they, and their underlying methodology and assumptions, have not been verified by any independent source for accuracy or completeness and are subject to change and correction without notice. Accordingly, reliance should not be placed on any of the industry, market or competitive position data contained in the Materials.
The Materials are not directed to, or intended for distribution to or use by, any person or entity that is a citizen or resident or located in any locality, state, country or other jurisdiction where such distribution, publication, availability or use would be contrary to law or regulation of such jurisdiction or which would require any registration or licensing within such jurisdiction. Any failure to comply with these restrictions may constitute a violation of the laws of any such jurisdiction. Any securities to be distributed in connection with the proposed spin-off transaction have not been and will not be registered under the U S Securities Act of 1933 (as amended) or the laws of any state of the United States. Neither the Company nor Daimler intends to register any securities referred to herein in the United States. This document is also not for publication, release or distribution in any other jurisdiction where to do so would constitute a violation of the relevant laws of such jurisdiction nor should it be taken or transmitted into such jurisdiction and persons into whose possession this document comes should inform themselves about and observe any such restrictions.
The Materials are only addressed to and directed at persons in member states of the European Economic Area (each a “Relevant State”) who are “qualified investors” within the meaning of Article 2(e) of Regulation (EU) 2017/1129 (“Qualified Investors”). The information contained in the Materials must not be acted on or relied on in any Relevant State, by persons who are not Qualified Investors. In addition, in the United Kingdom, the Materials are being distributed only to, and are directed only at, "qualified investors" within the meaning of Regulation (EU) 2017/1129 as it forms part of the laws of the United Kingdom by virtue of the European Union (Withdrawal) Act 2018 (including any statutory instruments made in exercise of the powers conferred by such act) who are (i) “investment professionals” within the meaning of Article 19(5) of the Financial Services and Markets Act 2000 (Financial Promotion) Order 2005 (the “Order”); (ii) high net worth companies, and other persons to whom it may otherwise lawfully be communicated falling within Article 49(2)(a) to (d) of the Order, or (iii) persons to whom it may otherwise lawfully be communicated (all such persons together being referred to as “Relevant Persons”). The Materials are directed only at Relevant Persons and must not be acted on or relied on by persons who are not Relevant Persons. Any investment or investment activity to which this announcement relates is available only to Relevant Persons and will be engaged in only with Relevant Persons. Persons distributing this communication must satisfy themselves that it is lawful to do so.
</t>
    </r>
  </si>
  <si>
    <t>Table of Contents</t>
  </si>
  <si>
    <t>Tab</t>
  </si>
  <si>
    <t>Content</t>
  </si>
  <si>
    <t>Key Figures and Ratios</t>
  </si>
  <si>
    <t>Key figures and ratios for group and segments</t>
  </si>
  <si>
    <t>Share of Market</t>
  </si>
  <si>
    <t>Market share information for Mercedes-Benz and Trucks North America</t>
  </si>
  <si>
    <t>Financial Statements</t>
  </si>
  <si>
    <t>Combined Financial Statements of Daimler Truck Group</t>
  </si>
  <si>
    <t>Industrial Business</t>
  </si>
  <si>
    <t>Financial details for Industrial Business</t>
  </si>
  <si>
    <t>Mercedes-Benz</t>
  </si>
  <si>
    <t>Financial details for Mercedes-Benz Segment</t>
  </si>
  <si>
    <t>Trucks North America</t>
  </si>
  <si>
    <t>Financial details for Trucks North America Segment</t>
  </si>
  <si>
    <t>Trucks Asia</t>
  </si>
  <si>
    <t>Financial details for Trucks Asia Segment</t>
  </si>
  <si>
    <t>Daimler Buses</t>
  </si>
  <si>
    <t>Financial details for Daimler Buses Segment</t>
  </si>
  <si>
    <t>Financial Services</t>
  </si>
  <si>
    <t>Financial details for Financial Services</t>
  </si>
  <si>
    <t>Capital Structure</t>
  </si>
  <si>
    <t>Financial details for Liquidity and Pension benefits</t>
  </si>
  <si>
    <t>Guidance</t>
  </si>
  <si>
    <t>Information on assumptions for heavy duty truck market and financial outlook for group and segments</t>
  </si>
  <si>
    <t>CMD Glossary and Definitions</t>
  </si>
  <si>
    <t>Definition of financial terms</t>
  </si>
  <si>
    <t>1.</t>
  </si>
  <si>
    <t>Key Figures and Ratios Group</t>
  </si>
  <si>
    <t>YTD</t>
  </si>
  <si>
    <t>In €m</t>
  </si>
  <si>
    <t>FY 2018</t>
  </si>
  <si>
    <t>FY 2019</t>
  </si>
  <si>
    <t>FY 2020</t>
  </si>
  <si>
    <t>Sep 30, 2020</t>
  </si>
  <si>
    <t>Sep 30, 2021</t>
  </si>
  <si>
    <t>Revenue</t>
  </si>
  <si>
    <t>EBIT</t>
  </si>
  <si>
    <t>Net profit (loss)</t>
  </si>
  <si>
    <t>t/o Profit (loss) attributable to shareholders of Daimler Truck AG</t>
  </si>
  <si>
    <t>Investment PP&amp;E</t>
  </si>
  <si>
    <t>Depreciation and Amortization/Impairments*</t>
  </si>
  <si>
    <t>t/o Amortization on capitalized development costs</t>
  </si>
  <si>
    <t>Research and development costs</t>
  </si>
  <si>
    <t>t/o Research and non-capitalized development costs</t>
  </si>
  <si>
    <t>t/o Capitalized development costs</t>
  </si>
  <si>
    <t>Capitalization ratio in %</t>
  </si>
  <si>
    <t>Research and development costs (EBIT view)</t>
  </si>
  <si>
    <t>Active Workforce Group**</t>
  </si>
  <si>
    <t>n/a</t>
  </si>
  <si>
    <t>* Depreciation and amortization including amortization on capitalized development costs and right-of-use assets, excluding depreciation on leased assets.</t>
  </si>
  <si>
    <t>** Including items that cannot be allocated to any segment.</t>
  </si>
  <si>
    <t>2.</t>
  </si>
  <si>
    <t>Key Figures and Ratios Industrial Business</t>
  </si>
  <si>
    <t>Unit Sales</t>
  </si>
  <si>
    <t>Adj. EBIT</t>
  </si>
  <si>
    <t>Adj. RoS</t>
  </si>
  <si>
    <t>Adj. CFBIT</t>
  </si>
  <si>
    <t>Adj. Cash Conversion Rate (CCR)*</t>
  </si>
  <si>
    <t>Adj. Free cash flow</t>
  </si>
  <si>
    <t>*Adj. CCR equals adj. CFBIT devided by adj. EBIT.</t>
  </si>
  <si>
    <t>3.</t>
  </si>
  <si>
    <t>Key Segment Data</t>
  </si>
  <si>
    <t>Mercedes Benz</t>
  </si>
  <si>
    <t>North America</t>
  </si>
  <si>
    <t>Asia</t>
  </si>
  <si>
    <t>Buses</t>
  </si>
  <si>
    <t>DTFS</t>
  </si>
  <si>
    <t>Book equity value</t>
  </si>
  <si>
    <t>Adj. RoE</t>
  </si>
  <si>
    <t>Reconciliation Revenue</t>
  </si>
  <si>
    <t>Daimler Truck Group Revenue</t>
  </si>
  <si>
    <t>Reconciliation EBIT adj.</t>
  </si>
  <si>
    <t>Adj. Daimler Truck Group EBIT</t>
  </si>
  <si>
    <t>Market Shares (based on IHS Markit data)</t>
  </si>
  <si>
    <t>In %</t>
  </si>
  <si>
    <t>EU30* HDT/MDT</t>
  </si>
  <si>
    <t>-</t>
  </si>
  <si>
    <t>North America** Class 8</t>
  </si>
  <si>
    <t>North America** MDT</t>
  </si>
  <si>
    <t>North America*** Class 6-8</t>
  </si>
  <si>
    <t>* European Union, United Kingdom, Switzerland and Norway.</t>
  </si>
  <si>
    <t>** USA, Canada and Mexico.</t>
  </si>
  <si>
    <t>Market Shares (company internal analysis)</t>
  </si>
  <si>
    <t>North America** Class 6-7</t>
  </si>
  <si>
    <t>Combined Financial Statements</t>
  </si>
  <si>
    <t>Combined Statement of Income of Daimler Truck Business</t>
  </si>
  <si>
    <t>Group</t>
  </si>
  <si>
    <t>Cost of Sales</t>
  </si>
  <si>
    <t>Gross Profit</t>
  </si>
  <si>
    <t>Selling Expenses</t>
  </si>
  <si>
    <t>General administrative expenses</t>
  </si>
  <si>
    <t>Research and non-capitalized development costs</t>
  </si>
  <si>
    <t>Other operating income</t>
  </si>
  <si>
    <t>Other operating expense</t>
  </si>
  <si>
    <t>Profit/loss on equity-method investments, net</t>
  </si>
  <si>
    <t>Other financial income/expense, net</t>
  </si>
  <si>
    <t>Earnings before interest and taxes (EBIT)</t>
  </si>
  <si>
    <t>Interest income</t>
  </si>
  <si>
    <t>Interest expense</t>
  </si>
  <si>
    <t xml:space="preserve">Profit before income taxes </t>
  </si>
  <si>
    <t xml:space="preserve">Income taxes </t>
  </si>
  <si>
    <t>Net profit/ loss</t>
  </si>
  <si>
    <t>thereof profit attributable to non-controlling interests</t>
  </si>
  <si>
    <t>thereof profit/loss attributable to Daimler Truck Shareholders</t>
  </si>
  <si>
    <t>Combined Statement of Financial Position of Daimler Truck Business</t>
  </si>
  <si>
    <t>Dec, 31, 2018</t>
  </si>
  <si>
    <t>Dec, 31 2019</t>
  </si>
  <si>
    <t>Dec, 31 2020</t>
  </si>
  <si>
    <t>Assets</t>
  </si>
  <si>
    <t>Intangible assets</t>
  </si>
  <si>
    <t>Property, plant and equipment</t>
  </si>
  <si>
    <t>Equipment on operating leases</t>
  </si>
  <si>
    <t>Equity-method investments</t>
  </si>
  <si>
    <t>Receivables from financial services</t>
  </si>
  <si>
    <t>Marketable debt securities and similar investments</t>
  </si>
  <si>
    <t>Other financial assets</t>
  </si>
  <si>
    <t>Deferred tax asses</t>
  </si>
  <si>
    <t>Other assets</t>
  </si>
  <si>
    <t>Total non-current assets</t>
  </si>
  <si>
    <t>Inventories</t>
  </si>
  <si>
    <t>Trade receivables</t>
  </si>
  <si>
    <t>Cash and cash equivalents</t>
  </si>
  <si>
    <t>Total current assets</t>
  </si>
  <si>
    <t>Total assets</t>
  </si>
  <si>
    <t>Equity and liabilities</t>
  </si>
  <si>
    <t>Invested equity attributale to Daimler Group</t>
  </si>
  <si>
    <t>Other components of equity</t>
  </si>
  <si>
    <t>Invested equity attributable to non-controlling interests</t>
  </si>
  <si>
    <t>Total equity</t>
  </si>
  <si>
    <t>Provisions for pensions and similar obligations</t>
  </si>
  <si>
    <t xml:space="preserve">Provisions for other risks </t>
  </si>
  <si>
    <t>Financing liabilities</t>
  </si>
  <si>
    <t>Other financial liabilities</t>
  </si>
  <si>
    <t>Deferred tax liabilities</t>
  </si>
  <si>
    <t>Deferred income</t>
  </si>
  <si>
    <t>Contract and refund liabilities</t>
  </si>
  <si>
    <t>Other liabilities</t>
  </si>
  <si>
    <t>Total non-current liabilities</t>
  </si>
  <si>
    <t>Trade payables</t>
  </si>
  <si>
    <t>Total current liabilities</t>
  </si>
  <si>
    <t>Total equity and liabilites</t>
  </si>
  <si>
    <t>Combined Statement of Cash Flows of Daimler Truck Business</t>
  </si>
  <si>
    <t>Cash and cash equivalents at beginning of period</t>
  </si>
  <si>
    <t>Profit before income taxes</t>
  </si>
  <si>
    <t>Depreciation and amortization/impairments</t>
  </si>
  <si>
    <t>Other non-cash expense and income and gains/losses on disposals of assets</t>
  </si>
  <si>
    <t>Change in operating assets and liabilites</t>
  </si>
  <si>
    <t>Trade liabilites</t>
  </si>
  <si>
    <t>Verhicles on operating leases</t>
  </si>
  <si>
    <t>Other operating assets and liabilites</t>
  </si>
  <si>
    <t>Dividends received from equity-method investments</t>
  </si>
  <si>
    <t>Income taxes paid</t>
  </si>
  <si>
    <t>Cash used for/provided by operating activites</t>
  </si>
  <si>
    <t>Additions to intangible assets</t>
  </si>
  <si>
    <t>Additions to property, plant and equipment</t>
  </si>
  <si>
    <t xml:space="preserve">Proceeds from disposals of property, plant and equipment and intangible assets </t>
  </si>
  <si>
    <t>Acquisition of businesses</t>
  </si>
  <si>
    <t xml:space="preserve">                     -</t>
  </si>
  <si>
    <t>Proceeds from the disposal of shares in Daimler Truck Fuel Cell GmbH &amp; Co. KG</t>
  </si>
  <si>
    <t>Investments in shareholdings</t>
  </si>
  <si>
    <t>Proceeds from disposals of shareholdings</t>
  </si>
  <si>
    <t>Acquisition of marketable debt securities and similar investments</t>
  </si>
  <si>
    <t>Proceeds from sales of marketable debt securities and similar investments</t>
  </si>
  <si>
    <t>Other</t>
  </si>
  <si>
    <t>Cash used for investing activites</t>
  </si>
  <si>
    <t>Change in financing liabilites</t>
  </si>
  <si>
    <t>Dividends paid to non-controlling interests</t>
  </si>
  <si>
    <t>Dividends paid to Daimler Group</t>
  </si>
  <si>
    <t>Other transactions with Daimler Group</t>
  </si>
  <si>
    <t>Cash used for/provided by financing activites</t>
  </si>
  <si>
    <t>Effect of foreign exchange rate changes on cash and cash equivalents</t>
  </si>
  <si>
    <t>Cash and cash equivalents at end of period</t>
  </si>
  <si>
    <t>Summary Income Statement</t>
  </si>
  <si>
    <t>Incoming orders (units)</t>
  </si>
  <si>
    <t>Cost of sales</t>
  </si>
  <si>
    <t>Gross profit</t>
  </si>
  <si>
    <t>Selling expenses</t>
  </si>
  <si>
    <t>Others</t>
  </si>
  <si>
    <t>RoS (%)</t>
  </si>
  <si>
    <t>Legal proceedings and related measures</t>
  </si>
  <si>
    <t>Restructuring measures</t>
  </si>
  <si>
    <t>M&amp;A transactions</t>
  </si>
  <si>
    <t>Adj. RoS (%)</t>
  </si>
  <si>
    <t>Summary Cash Flow Statement</t>
  </si>
  <si>
    <t>EBIT of Industrial Business</t>
  </si>
  <si>
    <t>Change in working capital</t>
  </si>
  <si>
    <t>Net financial investments</t>
  </si>
  <si>
    <t>Net investments in property, plant and equipment and intangible assets</t>
  </si>
  <si>
    <t>CFBIT of Industrial Business</t>
  </si>
  <si>
    <t>FCF of Industrial Business</t>
  </si>
  <si>
    <t>Adj. CFBIT of Industrial Business</t>
  </si>
  <si>
    <t>Adj. Cash conversion rate*</t>
  </si>
  <si>
    <t>* Ratio of adj. CFBIT to adj. EBIT.</t>
  </si>
  <si>
    <t>Adj. FCF of Industrial Business</t>
  </si>
  <si>
    <t>Unit sales BFDA* - Bejing Foton Daimler Automotive Co. Ltd. (Auman Trucks)</t>
  </si>
  <si>
    <t>* not consolidated</t>
  </si>
  <si>
    <t xml:space="preserve">Unit Sales </t>
  </si>
  <si>
    <t>New business (in €)</t>
  </si>
  <si>
    <t>Penetration rates (in %)</t>
  </si>
  <si>
    <t>Contract volume (end of period)</t>
  </si>
  <si>
    <t>RoE (%)</t>
  </si>
  <si>
    <t>Adj. RoE (%)</t>
  </si>
  <si>
    <t>Equity*</t>
  </si>
  <si>
    <t>* Year-end figure.</t>
  </si>
  <si>
    <t>Group Liquidity</t>
  </si>
  <si>
    <t>Dec 31, 2018</t>
  </si>
  <si>
    <t>Dec 31, 2019</t>
  </si>
  <si>
    <t>Dec 31, 2020</t>
  </si>
  <si>
    <t>illustrative 
Sep 30, 2021*</t>
  </si>
  <si>
    <t>Group liquidity</t>
  </si>
  <si>
    <t>Group gross liquidity</t>
  </si>
  <si>
    <t>~6,800</t>
  </si>
  <si>
    <t>Total financing liabilites</t>
  </si>
  <si>
    <t>Group net debt</t>
  </si>
  <si>
    <t>Industrial Liquidity</t>
  </si>
  <si>
    <t>Liquidity of the industrial business</t>
  </si>
  <si>
    <t>Gross liquidity of the industrial business</t>
  </si>
  <si>
    <t>Financing liabilities (nominal)</t>
  </si>
  <si>
    <t>Net liquidity of the industrial business</t>
  </si>
  <si>
    <t>~5,200</t>
  </si>
  <si>
    <t>* Actual YTD September 30, 2021 adjusted for the effects of capital and liquidity funding measures, remaining purchase price payments in relation Wave 1 transactions and certain other measures relating to the spin-off, all taken or to be taken after September 30, 2021, but prior to the spin-off date; does not include operating cash flow of Q4 2021 and effects related to refinancing financial liabilities at Daimler Truck Financial Services.</t>
  </si>
  <si>
    <t>Pension benefits</t>
  </si>
  <si>
    <t>Benefit obligations</t>
  </si>
  <si>
    <t>Plan assets</t>
  </si>
  <si>
    <t>Funded status</t>
  </si>
  <si>
    <t>Funding ratio</t>
  </si>
  <si>
    <t>Assumptions &amp; Guidance</t>
  </si>
  <si>
    <t>Assumptions Heavy Duty Truck Market</t>
  </si>
  <si>
    <t>Significant increase</t>
  </si>
  <si>
    <t>On prior year level</t>
  </si>
  <si>
    <t>EU30</t>
  </si>
  <si>
    <t>Group and Industrial Business</t>
  </si>
  <si>
    <t>In €bn</t>
  </si>
  <si>
    <t xml:space="preserve">Revenue </t>
  </si>
  <si>
    <t>37bn to 39bn</t>
  </si>
  <si>
    <t>3.4 to 3.8</t>
  </si>
  <si>
    <t>Slight decrease</t>
  </si>
  <si>
    <t>2.3 to 2.7</t>
  </si>
  <si>
    <t>Adj. RoS IB</t>
  </si>
  <si>
    <t>6% to 8%</t>
  </si>
  <si>
    <t>7% to 9%</t>
  </si>
  <si>
    <t>FCF IB</t>
  </si>
  <si>
    <t>1.5 to 2.0</t>
  </si>
  <si>
    <t>0.9 to 1.0</t>
  </si>
  <si>
    <t>On prior-year level</t>
  </si>
  <si>
    <t>R&amp;D costs</t>
  </si>
  <si>
    <t>1.5 to 1.7</t>
  </si>
  <si>
    <t>Slight increase</t>
  </si>
  <si>
    <t>Segments</t>
  </si>
  <si>
    <t>Unit sales</t>
  </si>
  <si>
    <t>160k to 170k</t>
  </si>
  <si>
    <t>9% to 11%</t>
  </si>
  <si>
    <t>140k to 150k</t>
  </si>
  <si>
    <t>4% to 6%</t>
  </si>
  <si>
    <t>17k to 18k</t>
  </si>
  <si>
    <t>-4% to -2%</t>
  </si>
  <si>
    <t>New Business (in €bn)</t>
  </si>
  <si>
    <t>5 to 6</t>
  </si>
  <si>
    <t>5% to 7%</t>
  </si>
  <si>
    <t>Term</t>
  </si>
  <si>
    <t>Definition</t>
  </si>
  <si>
    <t>“Industrial Business”, or “IB”</t>
  </si>
  <si>
    <t xml:space="preserve">Collectively, the Group’s reporting segments Mercedes-Benz, Trucks North America, Trucks Asia and Daimler Buses (the “Automotive Segments”), as well as Reconciliation. </t>
  </si>
  <si>
    <t>Reconciliation</t>
  </si>
  <si>
    <t>The reconciliation includes other business activities and investments, in particular in the area of autonomous driving. Moreover, functions and services provided by the Daimler Truck Business’ headquarters as well as by other companies of the Daimler Truck Business not allocated to the segments are included. In addition, the reconciliation includes projects managed by headquarters as well as eliminations.</t>
  </si>
  <si>
    <t>Capex</t>
  </si>
  <si>
    <t>Payments for intangible assets and property, plant and equipment, as far as such payments do not relate to capitalized borrowing costs or goodwill as presented in the combined statement of cash flows in the Group’s Combined Financial Statements.</t>
  </si>
  <si>
    <t>“Contribution margin”</t>
  </si>
  <si>
    <t>Marginal profit, calculated as revenue minus variable cost.</t>
  </si>
  <si>
    <t>“OTA”</t>
  </si>
  <si>
    <t>Over-the-air.</t>
  </si>
  <si>
    <r>
      <t>Earnings before Interest and Taxes (“</t>
    </r>
    <r>
      <rPr>
        <b/>
        <sz val="12"/>
        <color indexed="8"/>
        <rFont val="Daimler CS"/>
      </rPr>
      <t>EBIT</t>
    </r>
    <r>
      <rPr>
        <sz val="12"/>
        <color indexed="8"/>
        <rFont val="Daimler CS"/>
      </rPr>
      <t>”) for the Group, the Industrial Business and each segment</t>
    </r>
  </si>
  <si>
    <t>EBIT for the Group, the Industrial Business and each segment comprises gross profit, selling and general administrative expenses, research and non-capitalized development costs, other operating income/expense, and the profit/loss on equity-method investments, net, as well as other financial income/expense, net for the Group, the Industrial Business and each segment, respectively. EBIT for the Industrial Business includes the impact of Reconciliation for the Group without allocating any Reconciliation amounts to the Financial Services segment.</t>
  </si>
  <si>
    <r>
      <t>Adjusted Earnings before Interest and Taxes (“</t>
    </r>
    <r>
      <rPr>
        <b/>
        <sz val="12"/>
        <color indexed="8"/>
        <rFont val="Daimler CS"/>
      </rPr>
      <t>Adj. EBIT</t>
    </r>
    <r>
      <rPr>
        <sz val="12"/>
        <color indexed="8"/>
        <rFont val="Daimler CS"/>
      </rPr>
      <t>”, or "EBIT Adjusted") for the Group and each segment</t>
    </r>
  </si>
  <si>
    <t>Adj. EBIT for the Group and each segment is based on EBIT as adjusted to exclude significant results for legal proceedings and related measures, restructuring measures and M&amp;A transactions that are not expected to occur on a regular recurring basis for the Group and each segment, respectively.</t>
  </si>
  <si>
    <t>Adj. EBIT for the Industrial Business</t>
  </si>
  <si>
    <t>Adj. EBIT for the Industrial Business is the sum of Adj. EBIT of the Automotive Segments and Reconciliation. Adj. EBIT for the Industrial Business includes the impact of Reconciliation for the Group without allocating any Reconciliation amounts to the Financial Services segment.</t>
  </si>
  <si>
    <r>
      <t>Return on Sales (“</t>
    </r>
    <r>
      <rPr>
        <b/>
        <sz val="12"/>
        <color indexed="8"/>
        <rFont val="Daimler CS"/>
      </rPr>
      <t>RoS</t>
    </r>
    <r>
      <rPr>
        <sz val="12"/>
        <color indexed="8"/>
        <rFont val="Daimler CS"/>
      </rPr>
      <t>” or "Return on Sales") for the Industrial Business and each Automotive Segment</t>
    </r>
  </si>
  <si>
    <t>RoS for the Industrial Business and each Automotive Segment is EBIT for the Industrial Business or each Automotive Segment, as applicable, divided by revenue for the Industrial Business or the respective Automotive Segment, as applicable. RoS for the Industrial Business includes the impact of Reconciliation for the Group without allocating any Reconciliation amounts to the Financial Services segment.</t>
  </si>
  <si>
    <r>
      <t>Adjusted Return on Sales (“</t>
    </r>
    <r>
      <rPr>
        <b/>
        <sz val="12"/>
        <color indexed="8"/>
        <rFont val="Daimler CS"/>
      </rPr>
      <t>Adj. RoS</t>
    </r>
    <r>
      <rPr>
        <sz val="12"/>
        <color indexed="8"/>
        <rFont val="Daimler CS"/>
      </rPr>
      <t>”, "Return on Sales (adjusted)", "Adjusted return on sales" or "RoS Adjusted") for the Industrial Business (in such case sometimes referred to "RoS Adjusted (IB)") and each Automotive Segment</t>
    </r>
  </si>
  <si>
    <t>Adj. RoS for the Industrial Business and each Automotive Segment is Adj. EBIT for the Industrial Business or each Automotive Segment divided by revenue of the Industrial Business or each Automotive Segment, respectively. Adj. RoS for the Industrial Business includes the impact of Reconciliation for the Group without allocating any Reconciliation amounts to the Financial Services segment.</t>
  </si>
  <si>
    <r>
      <t>Return on Equity (“</t>
    </r>
    <r>
      <rPr>
        <b/>
        <sz val="12"/>
        <color indexed="8"/>
        <rFont val="Daimler CS"/>
      </rPr>
      <t>RoE</t>
    </r>
    <r>
      <rPr>
        <sz val="12"/>
        <color indexed="8"/>
        <rFont val="Daimler CS"/>
      </rPr>
      <t>”) for the Financial Services segment</t>
    </r>
  </si>
  <si>
    <t>RoE for the Financial Services segment is calculated as EBIT for the Financial Services segment divided by the average equity for the Financial Services segment. For the periods until December 31, 2020, average equity is defined as the average of the equity for the Financial Services segment at the beginning of the period and at the end of the period. From January 1, 2021, average equity is defined as the average of the quarterly average equity for each period. For each interim period, the EBIT for the Financial Services segment used for the calculation of the RoE is annualized.</t>
  </si>
  <si>
    <r>
      <t>Adjusted RoE (“</t>
    </r>
    <r>
      <rPr>
        <b/>
        <sz val="12"/>
        <color indexed="8"/>
        <rFont val="Daimler CS"/>
      </rPr>
      <t>Adj. RoE</t>
    </r>
    <r>
      <rPr>
        <sz val="12"/>
        <color indexed="8"/>
        <rFont val="Daimler CS"/>
      </rPr>
      <t>”) for the Financial Services segment</t>
    </r>
  </si>
  <si>
    <t>Adj. RoE for the Financial Services segment is Adj. EBIT for the Financial Services segment divided by average equity for the Financial Services segment. For the periods until December 31, 2020, average equity is defined as the average of the equity for the Financial Services segment at the beginning of the period and at the end of the period. From January 1, 2021, average equity is defined as the average of the quarterly average equity for each period. For each interim period, the Adj. EBIT for the Financial Services segment used for the calculation of the RoE is annualized.</t>
  </si>
  <si>
    <r>
      <t>Free cash flow (“</t>
    </r>
    <r>
      <rPr>
        <b/>
        <sz val="12"/>
        <color indexed="8"/>
        <rFont val="Daimler CS"/>
      </rPr>
      <t>FCF</t>
    </r>
    <r>
      <rPr>
        <sz val="12"/>
        <color indexed="8"/>
        <rFont val="Daimler CS"/>
      </rPr>
      <t xml:space="preserve">”, "Free Cash Flow" or "FCF (IB)") for the Industrial Business </t>
    </r>
  </si>
  <si>
    <t>FCF for the Industrial Business is defined as the sum of cash provided by operating activities, cash used for investing activities, changes in marketable debt securities and similar investments, right-of-use assets, and other adjustments for the Group or the Financial Service segment, as applicable. The cash flows from sales and purchases of marketable debt securities and similar investments included in cash flows from investing activities are deducted, as those securities are allocated to liquidity. On the other hand, effects in connection with the recognition and measurement of right-of-use assets, which result from the change in lessee accounting and are largely non-cash items, are included. FCF for the Industrial Business includes the impact of Reconciliation for the Group without allocating any Reconciliation amounts to the Financial Services segment. Technically, FCF for the Industrial Business is calculated as FCF of the Group minus FCF of the Financial Services segment.</t>
  </si>
  <si>
    <r>
      <t>Adjusted FCF (“</t>
    </r>
    <r>
      <rPr>
        <b/>
        <sz val="12"/>
        <color indexed="8"/>
        <rFont val="Daimler CS"/>
      </rPr>
      <t>Adj. FCF</t>
    </r>
    <r>
      <rPr>
        <sz val="12"/>
        <color indexed="8"/>
        <rFont val="Daimler CS"/>
      </rPr>
      <t xml:space="preserve">”, or "FCF Adjusted") for the Industrial Business </t>
    </r>
  </si>
  <si>
    <t>Adj. FCF for the Industrial Business is based on FCF for the Industrial Business as adjusted to exclude significant cash payments for legal proceedings and related measures, restructuring measures and M&amp;A transactions that are not expected to occur on a regular recurring basis. Adjusted FCF for the Industrial Business includes the impact of Reconciliation for the Group without allocating any Reconciliation amounts to the Financial Services segment.</t>
  </si>
  <si>
    <r>
      <t>Cash flow before Interest and Taxes (“</t>
    </r>
    <r>
      <rPr>
        <b/>
        <sz val="12"/>
        <color indexed="8"/>
        <rFont val="Daimler CS"/>
      </rPr>
      <t>CFBIT</t>
    </r>
    <r>
      <rPr>
        <sz val="12"/>
        <color indexed="8"/>
        <rFont val="Daimler CS"/>
      </rPr>
      <t>” or "Cash flow before Interest and Taxes (CFBIT)") for the Industrial Business</t>
    </r>
  </si>
  <si>
    <t>CFBIT for the Industrial Business is defined as EBIT for the Industrial Business adjusted for change in working capital, net financial investments, net investments in PP&amp;E and intangible assets, depreciation and amortization/impairments and other for the Industrial Business. CFBIT for the Industrial Business includes the impact of Reconciliation for the Group without allocating any Reconciliation amounts to the Financial Services segment. Technically, CFBIT for the Industrial Business is calculated as CFBIT of the Group minus CFBIT of the Financial Services segment.</t>
  </si>
  <si>
    <r>
      <t>Adjusted CFBIT (“</t>
    </r>
    <r>
      <rPr>
        <b/>
        <sz val="12"/>
        <color indexed="8"/>
        <rFont val="Daimler CS"/>
      </rPr>
      <t>Adj. CFBIT</t>
    </r>
    <r>
      <rPr>
        <sz val="12"/>
        <color indexed="8"/>
        <rFont val="Daimler CS"/>
      </rPr>
      <t>”, “Adjusted Cash flow before Interest and Taxes (CFBIT)”, or “CFBIT Adjusted”) for the Industrial Business</t>
    </r>
  </si>
  <si>
    <t>Adj. CFBIT for the Industrial Business is defined as CFBIT for the Industrial Business adjusted to exclude significant cash payments for legal proceedings and related measures, restructuring measures and M&amp;A transactions that are not expected to occur on a regular recurring basis. Adj. CFBIT for the Industrial Business includes the impact of Reconciliation for the Group without allocating any Reconciliation amounts to the Financial Services segment.</t>
  </si>
  <si>
    <r>
      <t>Adjusted Cash Conversion Rate (“</t>
    </r>
    <r>
      <rPr>
        <b/>
        <sz val="12"/>
        <color indexed="8"/>
        <rFont val="Daimler CS"/>
      </rPr>
      <t>Adj. CCR</t>
    </r>
    <r>
      <rPr>
        <sz val="12"/>
        <color indexed="8"/>
        <rFont val="Daimler CS"/>
      </rPr>
      <t xml:space="preserve">”, "Cash conversion" or "CCR Adjusted"))
for the Industrial Business </t>
    </r>
  </si>
  <si>
    <t>Adj. CCR for the Industrial Business is the ratio of Adj. CFBIT for the Industrial Business to Adj. EBIT for the Industrial Business.</t>
  </si>
  <si>
    <t xml:space="preserve">Investments in PP&amp;E (or "Investment PP&amp;E") for the Group </t>
  </si>
  <si>
    <t>Investments in PP&amp;E for the Group include the additions to property, plant and equipment as presented in the combined statement of cash flows in the Combined Financial Statements.</t>
  </si>
  <si>
    <t xml:space="preserve">Research and development costs (or "R&amp;D Cost" or "R&amp;D") for the Group </t>
  </si>
  <si>
    <t>Research and development costs for the Group includes the research and non-capitalized development costs as presented in the combined statement of income in the Combined Financial Statements as well as the capitalized development costs for the Group.</t>
  </si>
  <si>
    <t>Capitalization ratio for the Group</t>
  </si>
  <si>
    <t>Capitalization ratio for the Group is defined as the ratio of capitalized development cost for the Group to Research and development costs for the Group.</t>
  </si>
  <si>
    <t xml:space="preserve">Research and development costs for the Industrial Business </t>
  </si>
  <si>
    <t>Research and development costs for the Industrial Business include the research and non-capitalized development costs as presented in the combined statement of income in the Combined Financial Statements as well as the capitalized development costs for the Industrial Business. Research and development costs for the Industrial Business includes the impact of Reconciliation for the Group without allocating any Reconciliation amounts to the Financial Services segment.</t>
  </si>
  <si>
    <t>Research and development costs for the Group (EBIT view)</t>
  </si>
  <si>
    <t>Research and development costs (EBIT view) for the Group includes research and non-capitalized development costs as presented in the combined statement of income in the Combined Financial Statements as well as amortization on capitalized development costs for the Group.</t>
  </si>
  <si>
    <t>“Equity”</t>
  </si>
  <si>
    <t>The Equity of the Financial Services segment, the Industrial Business or the Group, as applicable.</t>
  </si>
  <si>
    <t xml:space="preserve">Equity ratio for the Group, Industrial Business and Financial Services segment (also referred to as "Equity ratio") </t>
  </si>
  <si>
    <t>Equity ratio for the Group, Industrial Business and Financial Services segment is defined as the equity of the Group, Industrial Business or Financial Services segment, respectively, divided by the assets of the Group, Industrial Business or Financial Services segment respectively. Technically, equity for the Industrial Business is calculated as equity of the Group minus equity of the Financial Services segment. Equity ratio for the Industrial Business includes the impact of Reconciliation for the Group without allocating any Reconciliation amounts to the Financial Services segment.</t>
  </si>
  <si>
    <t>Group gross liquidity (or "Gross liquidity")</t>
  </si>
  <si>
    <t>Group gross liquidity is defined as the sum of cash and cash equivalents and marketable debt securities and similar investments as presented in the combined statement of financial position in the Combined Financial Statements.</t>
  </si>
  <si>
    <t>Illustrative Group gross liquidity</t>
  </si>
  <si>
    <t>Illustrative Group gross liquidity is defined as Group gross liquidity adjusted for the effects of future capital and liquidity funding measures, remaining purchase price payments in relation Wave 1 transactions and certain other measures relating to the spin-off, all taken or to be taken after September 30, 2021, but prior to the spin-off date. Illustrative Group gross liquidity does not include operating cash flow of Q4 2021 and effects related to refinancing financial liabilities at Daimler Truck Financial Services.</t>
  </si>
  <si>
    <t>Leverage</t>
  </si>
  <si>
    <t>Leverage is defined as the sum of current and non-current financing liabilities for the Financial Services segment divided by equity for the Financial Services segment.</t>
  </si>
  <si>
    <t>Group net debt is defined as Group gross liquidity minus the sum of current and non-current financing liabilities as presented in the combined statement of financial position in the Combined Financial Statements and market valuation and currency hedges for financing liabilities.</t>
  </si>
  <si>
    <t>Gross liquidity of the Industrial Business</t>
  </si>
  <si>
    <t>Gross liquidity for the Industrial Business is defined as the sum of cash and cash equivalents for the Industrial Business and marketable debt securities and similar investments for the Industrial Business. Gross liquidity for the Industrial Business includes the impact of Reconciliation for the Group without allocating any Reconciliation amounts to the Financial Services segment.</t>
  </si>
  <si>
    <t>"Net liquidity for the Industrial Business", or "Net liquidity"</t>
  </si>
  <si>
    <t>Net liquidity for the Industrial Business is defined as Gross liquidity for the Industrial Business minus the sum of current and non-current financing liabilities for the Industrial Business and market valuation and currency hedges for financing liabilities for the Industrial Business. Net liquidity for the Industrial Business includes the impact of Reconciliation for the Group without allocating any Reconciliation amounts to the Financial Services segment.</t>
  </si>
  <si>
    <t>Illustrative net liquidity for the Industrial Business</t>
  </si>
  <si>
    <t>Illustrative net liquidity for the Industrial Business is defined as net liquidity for the Industrial Business adjusted for the effects of future capital and liquidity funding measures, remaining purchase price payments in relation Wave 1 transactions and certain other measures relating to the spin-off, all taken or to be taken after September 30, 2021, but prior to the spin-off date. Industrial net liquidity for the Industrial Business does not include operating cash flow of Q4 2021 and effects related to refinancing financial liabilities at Daimler Truck Financial Services.</t>
  </si>
  <si>
    <t>"Funded status", or "Funded status of pension obligations"</t>
  </si>
  <si>
    <t>Funded status is defined as the present value of the defined benefit obligations and fair value of plan assets as presented in the Combined Financial Statements.</t>
  </si>
  <si>
    <t>Funding ratio is defined as the fair value of plan assets divided by the present value of the defined benefit obligations.</t>
  </si>
  <si>
    <t>New business
(Financial Services)</t>
  </si>
  <si>
    <t>New business represents the amount financed (Leasing &amp; Finance contracts) in any given period by DTFS with third parties.</t>
  </si>
  <si>
    <t>Penetration rate
(Financial Services)</t>
  </si>
  <si>
    <t>This line item is the percentage of Daimler vehicle units that have been leased or financed to retail customers in the respective segment by Financial Services out of the retail sales.</t>
  </si>
  <si>
    <t>Contract volume
(Financial Services)</t>
  </si>
  <si>
    <t>This line item shows the amount of contracts of all booked lease, finance and dealer financing assets at the end of the reporting period.</t>
  </si>
  <si>
    <t>Service share</t>
  </si>
  <si>
    <t>Today's service share is based on 2019. % refers to revenue from services of the Industrial Business and Financial Services plus leasing installments from finance leases (numerator) divided by the total of a) new vehicle revenues from the Industrial Business minus b) additions to Financial Services finance and operating leases plus c) the numerator.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</si>
</sst>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3" formatCode="_-* #,##0.00_-;\-* #,##0.00_-;_-* &quot;-&quot;??_-;_-@_-"/>
    <numFmt numFmtId="164" formatCode="0&quot;A&quot;"/>
    <numFmt numFmtId="165" formatCode="#,##0_)_x;\(#,##0\)_x;\-_)_x;@_)_x"/>
    <numFmt numFmtId="166" formatCode="#,##0.0_);\(#,##0.0\);#,##0.0_);@_)"/>
    <numFmt numFmtId="167" formatCode="0.0_)%;\(0.0\)%;\-_)\%;@_)_%"/>
    <numFmt numFmtId="168" formatCode="_(* #,##0_);_(* \(#,##0\);_(* &quot;-&quot;_);@_)"/>
    <numFmt numFmtId="169" formatCode="0%_);\(0%\)"/>
    <numFmt numFmtId="170" formatCode="_-* #,##0_-;\-* #,##0_-;_-* &quot;-&quot;??_-;_-@_-"/>
    <numFmt numFmtId="171" formatCode="#,##0.000_)_x;\(#,##0.000\)_x;\-_)_x;@_)_x"/>
    <numFmt numFmtId="172" formatCode="0.0"/>
    <numFmt numFmtId="173" formatCode="_-* #,##0.0_-;\-* #,##0.0_-;_-* &quot;-&quot;??_-;_-@_-"/>
  </numFmts>
  <fonts count="60" x14ac:knownFonts="1">
    <font>
      <sz val="12"/>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2"/>
      <name val="Arial"/>
      <family val="2"/>
    </font>
    <font>
      <sz val="10"/>
      <color theme="1"/>
      <name val="Arial"/>
      <family val="2"/>
    </font>
    <font>
      <sz val="10"/>
      <name val="Arial"/>
      <family val="2"/>
    </font>
    <font>
      <sz val="10"/>
      <color theme="1"/>
      <name val="Daimler CS"/>
    </font>
    <font>
      <b/>
      <sz val="16"/>
      <color rgb="FF00355F"/>
      <name val="Arial"/>
      <family val="2"/>
    </font>
    <font>
      <b/>
      <sz val="32"/>
      <name val="Daimler CS"/>
    </font>
    <font>
      <b/>
      <sz val="18"/>
      <color theme="1"/>
      <name val="Daimler CS"/>
    </font>
    <font>
      <u/>
      <sz val="11"/>
      <color theme="10"/>
      <name val="Calibri"/>
      <family val="2"/>
      <scheme val="minor"/>
    </font>
    <font>
      <b/>
      <sz val="20"/>
      <color theme="1"/>
      <name val="Daimler CS"/>
    </font>
    <font>
      <sz val="10"/>
      <color rgb="FF2D4B6F"/>
      <name val="Daimler CS"/>
    </font>
    <font>
      <b/>
      <sz val="10"/>
      <color rgb="FFC00000"/>
      <name val="Daimler CS"/>
    </font>
    <font>
      <sz val="12"/>
      <name val="Daimler CS"/>
    </font>
    <font>
      <b/>
      <sz val="12"/>
      <color theme="0"/>
      <name val="Daimler CS"/>
    </font>
    <font>
      <b/>
      <sz val="12"/>
      <name val="Daimler CS"/>
    </font>
    <font>
      <sz val="10"/>
      <name val="Daimler CS"/>
    </font>
    <font>
      <b/>
      <sz val="14"/>
      <color rgb="FF007A93"/>
      <name val="Daimler CS"/>
    </font>
    <font>
      <b/>
      <sz val="10"/>
      <color rgb="FF00355F"/>
      <name val="Arial"/>
      <family val="2"/>
    </font>
    <font>
      <b/>
      <sz val="12"/>
      <color rgb="FF004355"/>
      <name val="Daimler CS"/>
    </font>
    <font>
      <b/>
      <u val="singleAccounting"/>
      <sz val="10"/>
      <color rgb="FF00355F"/>
      <name val="Arial"/>
      <family val="2"/>
    </font>
    <font>
      <b/>
      <u val="singleAccounting"/>
      <sz val="12"/>
      <color rgb="FF004355"/>
      <name val="Daimler CS"/>
    </font>
    <font>
      <sz val="9"/>
      <color indexed="8"/>
      <name val="Arial"/>
      <family val="2"/>
    </font>
    <font>
      <sz val="12"/>
      <color indexed="8"/>
      <name val="Daimler CS"/>
    </font>
    <font>
      <b/>
      <sz val="12"/>
      <color indexed="8"/>
      <name val="Daimler CS"/>
    </font>
    <font>
      <sz val="12"/>
      <color theme="1"/>
      <name val="Daimler CS"/>
    </font>
    <font>
      <i/>
      <sz val="12"/>
      <name val="Daimler CS"/>
    </font>
    <font>
      <b/>
      <i/>
      <sz val="12"/>
      <color theme="1"/>
      <name val="Daimler CS"/>
    </font>
    <font>
      <b/>
      <sz val="12"/>
      <color theme="1"/>
      <name val="Daimler CS"/>
    </font>
    <font>
      <i/>
      <sz val="12"/>
      <color indexed="8"/>
      <name val="Daimler CS"/>
    </font>
    <font>
      <u/>
      <sz val="12"/>
      <color theme="10"/>
      <name val="Daimler CS"/>
    </font>
    <font>
      <sz val="8"/>
      <name val="Arial"/>
      <family val="2"/>
    </font>
    <font>
      <sz val="12"/>
      <name val="Arial"/>
      <family val="2"/>
    </font>
    <font>
      <sz val="9"/>
      <color theme="1"/>
      <name val="Calibri"/>
      <family val="2"/>
      <scheme val="minor"/>
    </font>
    <font>
      <b/>
      <sz val="11"/>
      <color theme="4"/>
      <name val="Calibri"/>
      <family val="2"/>
      <scheme val="minor"/>
    </font>
    <font>
      <sz val="9"/>
      <color rgb="FF9C0006"/>
      <name val="Arial"/>
      <family val="2"/>
    </font>
    <font>
      <b/>
      <sz val="9"/>
      <color rgb="FFFA7D00"/>
      <name val="Arial"/>
      <family val="2"/>
    </font>
    <font>
      <b/>
      <sz val="9"/>
      <color theme="0"/>
      <name val="Calibri"/>
      <family val="2"/>
      <scheme val="minor"/>
    </font>
    <font>
      <i/>
      <sz val="9"/>
      <color rgb="FF7F7F7F"/>
      <name val="Calibri"/>
      <family val="2"/>
      <scheme val="minor"/>
    </font>
    <font>
      <sz val="9"/>
      <color rgb="FF006100"/>
      <name val="Arial"/>
      <family val="2"/>
    </font>
    <font>
      <b/>
      <sz val="9"/>
      <color theme="3"/>
      <name val="Arial"/>
      <family val="2"/>
    </font>
    <font>
      <b/>
      <sz val="9"/>
      <color theme="3"/>
      <name val="Cambria"/>
      <family val="2"/>
      <scheme val="major"/>
    </font>
    <font>
      <sz val="9"/>
      <color theme="3"/>
      <name val="Cambria"/>
      <family val="2"/>
      <scheme val="major"/>
    </font>
    <font>
      <sz val="9"/>
      <color rgb="FF3F3F76"/>
      <name val="Calibri"/>
      <family val="2"/>
      <scheme val="minor"/>
    </font>
    <font>
      <sz val="9"/>
      <color rgb="FFFA7D00"/>
      <name val="Calibri"/>
      <family val="2"/>
      <scheme val="minor"/>
    </font>
    <font>
      <sz val="9"/>
      <color rgb="FF9C6500"/>
      <name val="Arial"/>
      <family val="2"/>
    </font>
    <font>
      <b/>
      <sz val="9"/>
      <color rgb="FF3F3F3F"/>
      <name val="Calibri"/>
      <family val="2"/>
      <scheme val="minor"/>
    </font>
    <font>
      <b/>
      <sz val="9"/>
      <color theme="4"/>
      <name val="Calibri"/>
      <family val="2"/>
      <scheme val="minor"/>
    </font>
    <font>
      <sz val="8"/>
      <color theme="1"/>
      <name val="Calibri"/>
      <family val="2"/>
      <scheme val="minor"/>
    </font>
    <font>
      <b/>
      <sz val="9"/>
      <color theme="1"/>
      <name val="Calibri"/>
      <family val="2"/>
      <scheme val="minor"/>
    </font>
    <font>
      <b/>
      <sz val="11"/>
      <color theme="3"/>
      <name val="Cambria"/>
      <family val="2"/>
      <scheme val="major"/>
    </font>
    <font>
      <b/>
      <sz val="9"/>
      <color theme="1"/>
      <name val="Cambria"/>
      <family val="2"/>
      <scheme val="major"/>
    </font>
    <font>
      <sz val="10"/>
      <name val="Helv"/>
    </font>
    <font>
      <sz val="10"/>
      <color theme="1"/>
      <name val="Tahoma"/>
      <family val="2"/>
    </font>
    <font>
      <u/>
      <sz val="9"/>
      <color theme="10"/>
      <name val="Calibri"/>
      <family val="2"/>
      <scheme val="minor"/>
    </font>
    <font>
      <sz val="8"/>
      <color theme="1"/>
      <name val="Daimler CS"/>
    </font>
    <font>
      <b/>
      <sz val="8"/>
      <color theme="1"/>
      <name val="Daimler CS"/>
    </font>
  </fonts>
  <fills count="14">
    <fill>
      <patternFill patternType="none"/>
    </fill>
    <fill>
      <patternFill patternType="gray125"/>
    </fill>
    <fill>
      <patternFill patternType="solid">
        <fgColor theme="0"/>
        <bgColor indexed="64"/>
      </patternFill>
    </fill>
    <fill>
      <patternFill patternType="solid">
        <fgColor rgb="FF007A93"/>
        <bgColor indexed="64"/>
      </patternFill>
    </fill>
    <fill>
      <patternFill patternType="solid">
        <fgColor rgb="FFEDF4F7"/>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rgb="FFFCD4B6"/>
        <bgColor indexed="64"/>
      </patternFill>
    </fill>
    <fill>
      <patternFill patternType="solid">
        <fgColor rgb="FFE8E6DF"/>
        <bgColor indexed="64"/>
      </patternFill>
    </fill>
  </fills>
  <borders count="33">
    <border>
      <left/>
      <right/>
      <top/>
      <bottom/>
      <diagonal/>
    </border>
    <border>
      <left/>
      <right/>
      <top/>
      <bottom style="thin">
        <color indexed="64"/>
      </bottom>
      <diagonal/>
    </border>
    <border>
      <left/>
      <right/>
      <top/>
      <bottom style="medium">
        <color rgb="FF007A93"/>
      </bottom>
      <diagonal/>
    </border>
    <border>
      <left/>
      <right/>
      <top style="thin">
        <color auto="1"/>
      </top>
      <bottom style="thin">
        <color auto="1"/>
      </bottom>
      <diagonal/>
    </border>
    <border>
      <left/>
      <right/>
      <top/>
      <bottom style="thin">
        <color theme="0" tint="-0.499984740745262"/>
      </bottom>
      <diagonal/>
    </border>
    <border>
      <left/>
      <right/>
      <top/>
      <bottom style="medium">
        <color rgb="FF00355F"/>
      </bottom>
      <diagonal/>
    </border>
    <border>
      <left/>
      <right/>
      <top/>
      <bottom style="medium">
        <color rgb="FF004355"/>
      </bottom>
      <diagonal/>
    </border>
    <border>
      <left/>
      <right/>
      <top style="hair">
        <color rgb="FF4D4D4D"/>
      </top>
      <bottom style="hair">
        <color rgb="FF4D4D4D"/>
      </bottom>
      <diagonal/>
    </border>
    <border>
      <left/>
      <right/>
      <top/>
      <bottom style="thin">
        <color rgb="FF000080"/>
      </bottom>
      <diagonal/>
    </border>
    <border>
      <left/>
      <right/>
      <top style="hair">
        <color rgb="FF787878"/>
      </top>
      <bottom style="hair">
        <color rgb="FF787878"/>
      </bottom>
      <diagonal/>
    </border>
    <border>
      <left/>
      <right/>
      <top style="hair">
        <color rgb="FF787878"/>
      </top>
      <bottom style="thin">
        <color indexed="64"/>
      </bottom>
      <diagonal/>
    </border>
    <border>
      <left/>
      <right/>
      <top style="medium">
        <color rgb="FF004355"/>
      </top>
      <bottom style="thin">
        <color indexed="64"/>
      </bottom>
      <diagonal/>
    </border>
    <border>
      <left/>
      <right/>
      <top/>
      <bottom style="hair">
        <color rgb="FF787878"/>
      </bottom>
      <diagonal/>
    </border>
    <border>
      <left/>
      <right/>
      <top style="hair">
        <color rgb="FF787878"/>
      </top>
      <bottom style="hair">
        <color indexed="64"/>
      </bottom>
      <diagonal/>
    </border>
    <border>
      <left/>
      <right/>
      <top/>
      <bottom style="hair">
        <color indexed="64"/>
      </bottom>
      <diagonal/>
    </border>
    <border>
      <left/>
      <right/>
      <top style="hair">
        <color indexed="8"/>
      </top>
      <bottom style="hair">
        <color indexed="64"/>
      </bottom>
      <diagonal/>
    </border>
    <border>
      <left/>
      <right/>
      <top style="hair">
        <color indexed="64"/>
      </top>
      <bottom/>
      <diagonal/>
    </border>
    <border>
      <left/>
      <right/>
      <top style="hair">
        <color rgb="FF787878"/>
      </top>
      <bottom/>
      <diagonal/>
    </border>
    <border>
      <left/>
      <right/>
      <top style="hair">
        <color indexed="64"/>
      </top>
      <bottom style="hair">
        <color indexed="64"/>
      </bottom>
      <diagonal/>
    </border>
    <border>
      <left/>
      <right/>
      <top style="thin">
        <color indexed="64"/>
      </top>
      <bottom style="hair">
        <color rgb="FF787878"/>
      </bottom>
      <diagonal/>
    </border>
    <border>
      <left/>
      <right/>
      <top style="medium">
        <color rgb="FF004355"/>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thin">
        <color theme="4"/>
      </bottom>
      <diagonal/>
    </border>
    <border>
      <left/>
      <right/>
      <top style="medium">
        <color theme="4"/>
      </top>
      <bottom/>
      <diagonal/>
    </border>
    <border>
      <left/>
      <right/>
      <top style="thin">
        <color theme="4"/>
      </top>
      <bottom/>
      <diagonal/>
    </border>
    <border>
      <left/>
      <right/>
      <top style="thin">
        <color theme="4"/>
      </top>
      <bottom style="medium">
        <color theme="4"/>
      </bottom>
      <diagonal/>
    </border>
    <border>
      <left/>
      <right/>
      <top style="hair">
        <color indexed="64"/>
      </top>
      <bottom style="thin">
        <color indexed="64"/>
      </bottom>
      <diagonal/>
    </border>
    <border>
      <left/>
      <right/>
      <top style="thin">
        <color auto="1"/>
      </top>
      <bottom/>
      <diagonal/>
    </border>
  </borders>
  <cellStyleXfs count="82">
    <xf numFmtId="0" fontId="0" fillId="0" borderId="0"/>
    <xf numFmtId="9" fontId="5" fillId="0" borderId="0" applyFont="0" applyFill="0" applyBorder="0" applyAlignment="0" applyProtection="0"/>
    <xf numFmtId="0" fontId="5" fillId="0" borderId="0"/>
    <xf numFmtId="0" fontId="4" fillId="0" borderId="0"/>
    <xf numFmtId="0" fontId="6" fillId="0" borderId="0"/>
    <xf numFmtId="0" fontId="9" fillId="0" borderId="0" applyNumberFormat="0" applyFill="0" applyBorder="0" applyProtection="0">
      <alignment vertical="top"/>
    </xf>
    <xf numFmtId="0" fontId="12" fillId="0" borderId="0" applyNumberFormat="0" applyFill="0" applyBorder="0" applyAlignment="0" applyProtection="0"/>
    <xf numFmtId="0" fontId="6" fillId="0" borderId="0"/>
    <xf numFmtId="0" fontId="6" fillId="0" borderId="0"/>
    <xf numFmtId="0" fontId="21" fillId="0" borderId="5" applyNumberFormat="0" applyFill="0" applyProtection="0">
      <alignment horizontal="center"/>
    </xf>
    <xf numFmtId="0" fontId="23" fillId="0" borderId="0" applyNumberFormat="0" applyFill="0" applyBorder="0" applyProtection="0">
      <alignment horizontal="centerContinuous"/>
    </xf>
    <xf numFmtId="0" fontId="25" fillId="0" borderId="7" applyNumberFormat="0" applyFill="0" applyAlignment="0" applyProtection="0"/>
    <xf numFmtId="166" fontId="6" fillId="0" borderId="0" applyFont="0" applyFill="0" applyBorder="0" applyAlignment="0" applyProtection="0"/>
    <xf numFmtId="43" fontId="35" fillId="0" borderId="0" applyFont="0" applyFill="0" applyBorder="0" applyAlignment="0" applyProtection="0"/>
    <xf numFmtId="168" fontId="36" fillId="0" borderId="0"/>
    <xf numFmtId="43" fontId="3" fillId="0" borderId="0" applyFont="0" applyFill="0" applyBorder="0" applyAlignment="0" applyProtection="0"/>
    <xf numFmtId="9" fontId="3" fillId="0" borderId="0" applyFont="0" applyFill="0" applyBorder="0" applyAlignment="0" applyProtection="0"/>
    <xf numFmtId="43" fontId="3" fillId="0" borderId="0" applyFont="0" applyFill="0" applyBorder="0" applyAlignment="0" applyProtection="0"/>
    <xf numFmtId="49" fontId="53" fillId="0" borderId="0" applyAlignment="0" applyProtection="0"/>
    <xf numFmtId="49" fontId="43" fillId="0" borderId="26" applyFill="0" applyProtection="0">
      <alignment horizontal="right" wrapText="1"/>
    </xf>
    <xf numFmtId="49" fontId="44" fillId="0" borderId="0" applyProtection="0">
      <alignment wrapText="1"/>
    </xf>
    <xf numFmtId="49" fontId="45" fillId="0" borderId="27" applyFill="0" applyProtection="0">
      <alignment horizontal="right" wrapText="1"/>
    </xf>
    <xf numFmtId="49" fontId="45" fillId="0" borderId="0" applyProtection="0">
      <alignment wrapText="1"/>
    </xf>
    <xf numFmtId="0" fontId="42" fillId="5" borderId="0" applyNumberFormat="0" applyBorder="0" applyAlignment="0" applyProtection="0"/>
    <xf numFmtId="0" fontId="38" fillId="6" borderId="0" applyNumberFormat="0" applyBorder="0" applyAlignment="0" applyProtection="0"/>
    <xf numFmtId="0" fontId="48" fillId="7" borderId="0" applyNumberFormat="0" applyBorder="0" applyAlignment="0" applyProtection="0"/>
    <xf numFmtId="0" fontId="46" fillId="8" borderId="21" applyNumberFormat="0" applyAlignment="0" applyProtection="0"/>
    <xf numFmtId="0" fontId="49" fillId="9" borderId="22" applyNumberFormat="0" applyAlignment="0" applyProtection="0"/>
    <xf numFmtId="0" fontId="39" fillId="9" borderId="21" applyNumberFormat="0" applyAlignment="0" applyProtection="0"/>
    <xf numFmtId="0" fontId="47" fillId="0" borderId="23" applyNumberFormat="0" applyFill="0" applyAlignment="0" applyProtection="0"/>
    <xf numFmtId="0" fontId="40" fillId="10" borderId="24" applyNumberFormat="0" applyAlignment="0" applyProtection="0"/>
    <xf numFmtId="0" fontId="36" fillId="11" borderId="25" applyNumberFormat="0" applyAlignment="0" applyProtection="0"/>
    <xf numFmtId="0" fontId="41" fillId="0" borderId="0" applyNumberFormat="0" applyFill="0" applyBorder="0" applyAlignment="0" applyProtection="0"/>
    <xf numFmtId="0" fontId="54" fillId="0" borderId="30" applyNumberFormat="0" applyFill="0" applyAlignment="0" applyProtection="0"/>
    <xf numFmtId="0" fontId="37" fillId="0" borderId="0" applyAlignment="0" applyProtection="0"/>
    <xf numFmtId="168" fontId="50" fillId="0" borderId="0" applyNumberFormat="0" applyFill="0" applyBorder="0" applyAlignment="0" applyProtection="0"/>
    <xf numFmtId="168" fontId="36" fillId="12" borderId="0" applyNumberFormat="0" applyFont="0" applyBorder="0" applyAlignment="0" applyProtection="0"/>
    <xf numFmtId="0" fontId="36" fillId="0" borderId="0" applyFill="0" applyBorder="0" applyProtection="0"/>
    <xf numFmtId="168" fontId="36" fillId="13" borderId="0" applyNumberFormat="0" applyFont="0" applyBorder="0" applyAlignment="0" applyProtection="0"/>
    <xf numFmtId="169" fontId="36" fillId="0" borderId="0" applyFill="0" applyBorder="0" applyAlignment="0" applyProtection="0"/>
    <xf numFmtId="0" fontId="51" fillId="0" borderId="0" applyNumberFormat="0" applyAlignment="0" applyProtection="0"/>
    <xf numFmtId="0" fontId="50" fillId="0" borderId="26" applyFill="0" applyProtection="0">
      <alignment horizontal="left" wrapText="1"/>
    </xf>
    <xf numFmtId="0" fontId="50" fillId="0" borderId="0" applyFill="0" applyProtection="0">
      <alignment wrapText="1"/>
    </xf>
    <xf numFmtId="0" fontId="50" fillId="0" borderId="28" applyFill="0" applyProtection="0">
      <alignment wrapText="1"/>
    </xf>
    <xf numFmtId="168" fontId="52" fillId="0" borderId="29" applyNumberFormat="0" applyFill="0" applyAlignment="0" applyProtection="0"/>
    <xf numFmtId="0" fontId="52" fillId="0" borderId="30" applyNumberFormat="0" applyFill="0" applyAlignment="0" applyProtection="0"/>
    <xf numFmtId="4" fontId="55" fillId="0" borderId="0" applyFont="0" applyFill="0" applyBorder="0" applyAlignment="0" applyProtection="0"/>
    <xf numFmtId="168" fontId="57" fillId="0" borderId="0" applyNumberFormat="0" applyFill="0" applyBorder="0" applyAlignment="0" applyProtection="0"/>
    <xf numFmtId="9"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3" fillId="0" borderId="0"/>
    <xf numFmtId="0" fontId="56" fillId="0" borderId="0"/>
    <xf numFmtId="0" fontId="7" fillId="0" borderId="0"/>
    <xf numFmtId="0" fontId="3" fillId="0" borderId="0"/>
    <xf numFmtId="43" fontId="3" fillId="0" borderId="0" applyFont="0" applyFill="0" applyBorder="0" applyAlignment="0" applyProtection="0"/>
    <xf numFmtId="0" fontId="5" fillId="0" borderId="0"/>
    <xf numFmtId="9" fontId="3" fillId="0" borderId="0" applyFont="0" applyFill="0" applyBorder="0" applyAlignment="0" applyProtection="0"/>
    <xf numFmtId="0" fontId="2" fillId="0" borderId="0"/>
    <xf numFmtId="43" fontId="5" fillId="0" borderId="0" applyFont="0" applyFill="0" applyBorder="0" applyAlignment="0" applyProtection="0"/>
    <xf numFmtId="43"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0" fontId="1" fillId="0" borderId="0"/>
    <xf numFmtId="43" fontId="5"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cellStyleXfs>
  <cellXfs count="182">
    <xf numFmtId="0" fontId="0" fillId="0" borderId="0" xfId="0"/>
    <xf numFmtId="0" fontId="6" fillId="2" borderId="0" xfId="4" applyFill="1" applyAlignment="1">
      <alignment vertical="center"/>
    </xf>
    <xf numFmtId="0" fontId="8" fillId="2" borderId="0" xfId="4" applyFont="1" applyFill="1" applyAlignment="1">
      <alignment vertical="center"/>
    </xf>
    <xf numFmtId="0" fontId="10" fillId="0" borderId="0" xfId="5" applyFont="1">
      <alignment vertical="top"/>
    </xf>
    <xf numFmtId="0" fontId="11" fillId="2" borderId="0" xfId="4" applyFont="1" applyFill="1" applyAlignment="1">
      <alignment vertical="center"/>
    </xf>
    <xf numFmtId="0" fontId="7" fillId="2" borderId="2" xfId="4" applyFont="1" applyFill="1" applyBorder="1" applyAlignment="1">
      <alignment vertical="center"/>
    </xf>
    <xf numFmtId="0" fontId="8" fillId="2" borderId="2" xfId="4" applyFont="1" applyFill="1" applyBorder="1" applyAlignment="1">
      <alignment vertical="center"/>
    </xf>
    <xf numFmtId="0" fontId="8" fillId="2" borderId="0" xfId="7" applyFont="1" applyFill="1" applyAlignment="1">
      <alignment vertical="center"/>
    </xf>
    <xf numFmtId="0" fontId="15" fillId="0" borderId="0" xfId="7" applyFont="1" applyAlignment="1">
      <alignment vertical="center"/>
    </xf>
    <xf numFmtId="0" fontId="8" fillId="0" borderId="0" xfId="7" quotePrefix="1" applyFont="1" applyAlignment="1">
      <alignment vertical="center"/>
    </xf>
    <xf numFmtId="0" fontId="8" fillId="0" borderId="0" xfId="7" applyFont="1" applyAlignment="1">
      <alignment vertical="center"/>
    </xf>
    <xf numFmtId="0" fontId="8" fillId="2" borderId="4" xfId="7" applyFont="1" applyFill="1" applyBorder="1" applyAlignment="1">
      <alignment vertical="center"/>
    </xf>
    <xf numFmtId="0" fontId="8" fillId="0" borderId="4" xfId="7" applyFont="1" applyBorder="1" applyAlignment="1">
      <alignment vertical="center"/>
    </xf>
    <xf numFmtId="0" fontId="8" fillId="0" borderId="4" xfId="7" quotePrefix="1" applyFont="1" applyBorder="1" applyAlignment="1">
      <alignment vertical="center"/>
    </xf>
    <xf numFmtId="0" fontId="8" fillId="2" borderId="0" xfId="8" applyFont="1" applyFill="1" applyAlignment="1">
      <alignment vertical="center"/>
    </xf>
    <xf numFmtId="0" fontId="16" fillId="0" borderId="0" xfId="0" applyFont="1"/>
    <xf numFmtId="0" fontId="19" fillId="0" borderId="0" xfId="0" applyFont="1"/>
    <xf numFmtId="0" fontId="18" fillId="0" borderId="0" xfId="0" applyFont="1"/>
    <xf numFmtId="0" fontId="22" fillId="0" borderId="6" xfId="9" applyFont="1" applyBorder="1" applyAlignment="1">
      <alignment horizontal="left"/>
    </xf>
    <xf numFmtId="0" fontId="22" fillId="0" borderId="6" xfId="9" applyFont="1" applyBorder="1">
      <alignment horizontal="center"/>
    </xf>
    <xf numFmtId="164" fontId="22" fillId="0" borderId="6" xfId="9" applyNumberFormat="1" applyFont="1" applyBorder="1">
      <alignment horizontal="center"/>
    </xf>
    <xf numFmtId="0" fontId="24" fillId="0" borderId="0" xfId="10" applyFont="1">
      <alignment horizontal="centerContinuous"/>
    </xf>
    <xf numFmtId="0" fontId="22" fillId="0" borderId="6" xfId="9" quotePrefix="1" applyNumberFormat="1" applyFont="1" applyBorder="1">
      <alignment horizontal="center"/>
    </xf>
    <xf numFmtId="164" fontId="22" fillId="0" borderId="6" xfId="9" quotePrefix="1" applyNumberFormat="1" applyFont="1" applyBorder="1">
      <alignment horizontal="center"/>
    </xf>
    <xf numFmtId="165" fontId="26" fillId="0" borderId="8" xfId="11" applyNumberFormat="1" applyFont="1" applyFill="1" applyBorder="1"/>
    <xf numFmtId="165" fontId="27" fillId="0" borderId="8" xfId="11" applyNumberFormat="1" applyFont="1" applyFill="1" applyBorder="1" applyAlignment="1">
      <alignment vertical="center"/>
    </xf>
    <xf numFmtId="165" fontId="26" fillId="0" borderId="8" xfId="11" applyNumberFormat="1" applyFont="1" applyFill="1" applyBorder="1" applyAlignment="1">
      <alignment horizontal="left" vertical="center" indent="1"/>
    </xf>
    <xf numFmtId="165" fontId="27" fillId="0" borderId="0" xfId="11" applyNumberFormat="1" applyFont="1" applyFill="1" applyBorder="1" applyAlignment="1">
      <alignment vertical="center"/>
    </xf>
    <xf numFmtId="165" fontId="26" fillId="0" borderId="0" xfId="11" applyNumberFormat="1" applyFont="1" applyFill="1" applyBorder="1"/>
    <xf numFmtId="165" fontId="16" fillId="0" borderId="0" xfId="12" applyNumberFormat="1" applyFont="1" applyFill="1" applyBorder="1" applyAlignment="1">
      <alignment horizontal="right" indent="1"/>
    </xf>
    <xf numFmtId="0" fontId="28" fillId="2" borderId="0" xfId="7" applyFont="1" applyFill="1" applyAlignment="1">
      <alignment vertical="center"/>
    </xf>
    <xf numFmtId="165" fontId="27" fillId="4" borderId="3" xfId="11" applyNumberFormat="1" applyFont="1" applyFill="1" applyBorder="1" applyAlignment="1">
      <alignment vertical="center"/>
    </xf>
    <xf numFmtId="165" fontId="27" fillId="4" borderId="3" xfId="11" applyNumberFormat="1" applyFont="1" applyFill="1" applyBorder="1"/>
    <xf numFmtId="165" fontId="18" fillId="4" borderId="3" xfId="12" applyNumberFormat="1" applyFont="1" applyFill="1" applyBorder="1"/>
    <xf numFmtId="165" fontId="26" fillId="0" borderId="0" xfId="11" applyNumberFormat="1" applyFont="1" applyFill="1" applyBorder="1" applyAlignment="1">
      <alignment vertical="center"/>
    </xf>
    <xf numFmtId="0" fontId="16" fillId="0" borderId="0" xfId="0" applyFont="1" applyAlignment="1">
      <alignment vertical="center"/>
    </xf>
    <xf numFmtId="165" fontId="26" fillId="0" borderId="9" xfId="11" applyNumberFormat="1" applyFont="1" applyBorder="1" applyAlignment="1">
      <alignment horizontal="left" vertical="center"/>
    </xf>
    <xf numFmtId="165" fontId="26" fillId="0" borderId="9" xfId="11" applyNumberFormat="1" applyFont="1" applyBorder="1" applyAlignment="1">
      <alignment vertical="center"/>
    </xf>
    <xf numFmtId="165" fontId="16" fillId="0" borderId="9" xfId="11" applyNumberFormat="1" applyFont="1" applyFill="1" applyBorder="1" applyAlignment="1">
      <alignment vertical="center"/>
    </xf>
    <xf numFmtId="165" fontId="26" fillId="0" borderId="10" xfId="11" applyNumberFormat="1" applyFont="1" applyBorder="1" applyAlignment="1">
      <alignment horizontal="left" vertical="center"/>
    </xf>
    <xf numFmtId="165" fontId="26" fillId="0" borderId="10" xfId="11" applyNumberFormat="1" applyFont="1" applyBorder="1" applyAlignment="1">
      <alignment vertical="center"/>
    </xf>
    <xf numFmtId="165" fontId="26" fillId="0" borderId="10" xfId="11" applyNumberFormat="1" applyFont="1" applyBorder="1" applyAlignment="1">
      <alignment horizontal="left" vertical="center" indent="1"/>
    </xf>
    <xf numFmtId="0" fontId="30" fillId="0" borderId="0" xfId="0" applyFont="1" applyAlignment="1">
      <alignment vertical="center"/>
    </xf>
    <xf numFmtId="165" fontId="26" fillId="0" borderId="12" xfId="11" applyNumberFormat="1" applyFont="1" applyBorder="1" applyAlignment="1">
      <alignment horizontal="left" vertical="center" indent="1"/>
    </xf>
    <xf numFmtId="165" fontId="26" fillId="0" borderId="12" xfId="11" applyNumberFormat="1" applyFont="1" applyBorder="1" applyAlignment="1">
      <alignment vertical="center"/>
    </xf>
    <xf numFmtId="0" fontId="28" fillId="0" borderId="11" xfId="0" applyFont="1" applyBorder="1" applyAlignment="1">
      <alignment vertical="center"/>
    </xf>
    <xf numFmtId="0" fontId="30" fillId="0" borderId="11" xfId="0" applyFont="1" applyBorder="1" applyAlignment="1">
      <alignment vertical="center"/>
    </xf>
    <xf numFmtId="0" fontId="17" fillId="3" borderId="3" xfId="0" quotePrefix="1" applyFont="1" applyFill="1" applyBorder="1" applyAlignment="1">
      <alignment vertical="center"/>
    </xf>
    <xf numFmtId="0" fontId="17" fillId="3" borderId="3" xfId="0" applyFont="1" applyFill="1" applyBorder="1" applyAlignment="1">
      <alignment vertical="center"/>
    </xf>
    <xf numFmtId="0" fontId="28" fillId="3" borderId="3" xfId="0" applyFont="1" applyFill="1" applyBorder="1"/>
    <xf numFmtId="0" fontId="17" fillId="3" borderId="3" xfId="0" applyFont="1" applyFill="1" applyBorder="1" applyAlignment="1">
      <alignment horizontal="center"/>
    </xf>
    <xf numFmtId="0" fontId="28" fillId="0" borderId="1" xfId="0" applyFont="1" applyBorder="1" applyAlignment="1">
      <alignment vertical="center"/>
    </xf>
    <xf numFmtId="0" fontId="30" fillId="0" borderId="1" xfId="0" applyFont="1" applyBorder="1" applyAlignment="1">
      <alignment vertical="center"/>
    </xf>
    <xf numFmtId="165" fontId="26" fillId="0" borderId="12" xfId="11" applyNumberFormat="1" applyFont="1" applyBorder="1" applyAlignment="1">
      <alignment horizontal="left" vertical="center"/>
    </xf>
    <xf numFmtId="165" fontId="27" fillId="0" borderId="13" xfId="11" applyNumberFormat="1" applyFont="1" applyFill="1" applyBorder="1" applyAlignment="1">
      <alignment vertical="center"/>
    </xf>
    <xf numFmtId="165" fontId="26" fillId="0" borderId="13" xfId="11" applyNumberFormat="1" applyFont="1" applyFill="1" applyBorder="1"/>
    <xf numFmtId="165" fontId="26" fillId="0" borderId="14" xfId="11" applyNumberFormat="1" applyFont="1" applyFill="1" applyBorder="1" applyAlignment="1">
      <alignment horizontal="left" vertical="center"/>
    </xf>
    <xf numFmtId="165" fontId="26" fillId="0" borderId="14" xfId="11" applyNumberFormat="1" applyFont="1" applyFill="1" applyBorder="1"/>
    <xf numFmtId="167" fontId="29" fillId="0" borderId="15" xfId="1" applyNumberFormat="1" applyFont="1" applyBorder="1" applyAlignment="1">
      <alignment horizontal="right"/>
    </xf>
    <xf numFmtId="0" fontId="31" fillId="0" borderId="11" xfId="0" applyFont="1" applyBorder="1" applyAlignment="1">
      <alignment vertical="center"/>
    </xf>
    <xf numFmtId="0" fontId="31" fillId="0" borderId="1" xfId="0" applyFont="1" applyBorder="1" applyAlignment="1">
      <alignment vertical="center"/>
    </xf>
    <xf numFmtId="165" fontId="27" fillId="0" borderId="16" xfId="11" applyNumberFormat="1" applyFont="1" applyFill="1" applyBorder="1" applyAlignment="1">
      <alignment vertical="center"/>
    </xf>
    <xf numFmtId="165" fontId="26" fillId="0" borderId="16" xfId="11" applyNumberFormat="1" applyFont="1" applyFill="1" applyBorder="1"/>
    <xf numFmtId="0" fontId="31" fillId="0" borderId="0" xfId="0" applyFont="1" applyAlignment="1">
      <alignment vertical="center"/>
    </xf>
    <xf numFmtId="0" fontId="28" fillId="0" borderId="0" xfId="0" applyFont="1" applyAlignment="1">
      <alignment vertical="center"/>
    </xf>
    <xf numFmtId="167" fontId="29" fillId="0" borderId="14" xfId="1" applyNumberFormat="1" applyFont="1" applyBorder="1" applyAlignment="1">
      <alignment horizontal="right"/>
    </xf>
    <xf numFmtId="165" fontId="18" fillId="0" borderId="3" xfId="12" applyNumberFormat="1" applyFont="1" applyFill="1" applyBorder="1"/>
    <xf numFmtId="0" fontId="8" fillId="0" borderId="0" xfId="8" applyFont="1" applyAlignment="1">
      <alignment vertical="center"/>
    </xf>
    <xf numFmtId="0" fontId="28" fillId="0" borderId="0" xfId="7" applyFont="1" applyAlignment="1">
      <alignment vertical="center"/>
    </xf>
    <xf numFmtId="0" fontId="13" fillId="0" borderId="0" xfId="7" applyFont="1" applyAlignment="1">
      <alignment vertical="center"/>
    </xf>
    <xf numFmtId="0" fontId="14" fillId="0" borderId="0" xfId="7" applyFont="1" applyAlignment="1">
      <alignment vertical="center"/>
    </xf>
    <xf numFmtId="0" fontId="20" fillId="0" borderId="0" xfId="7" applyFont="1" applyAlignment="1">
      <alignment vertical="center"/>
    </xf>
    <xf numFmtId="165" fontId="26" fillId="0" borderId="14" xfId="11" applyNumberFormat="1" applyFont="1" applyFill="1" applyBorder="1" applyAlignment="1">
      <alignment horizontal="left" vertical="center" indent="1"/>
    </xf>
    <xf numFmtId="165" fontId="27" fillId="4" borderId="3" xfId="11" applyNumberFormat="1" applyFont="1" applyFill="1" applyBorder="1" applyAlignment="1">
      <alignment horizontal="left" vertical="center"/>
    </xf>
    <xf numFmtId="165" fontId="26" fillId="4" borderId="3" xfId="11" applyNumberFormat="1" applyFont="1" applyFill="1" applyBorder="1"/>
    <xf numFmtId="165" fontId="16" fillId="0" borderId="3" xfId="11" applyNumberFormat="1" applyFont="1" applyFill="1" applyBorder="1" applyAlignment="1">
      <alignment vertical="center"/>
    </xf>
    <xf numFmtId="165" fontId="26" fillId="0" borderId="17" xfId="11" applyNumberFormat="1" applyFont="1" applyBorder="1" applyAlignment="1">
      <alignment horizontal="left" vertical="center"/>
    </xf>
    <xf numFmtId="165" fontId="26" fillId="0" borderId="17" xfId="11" applyNumberFormat="1" applyFont="1" applyBorder="1" applyAlignment="1">
      <alignment vertical="center"/>
    </xf>
    <xf numFmtId="165" fontId="16" fillId="0" borderId="17" xfId="11" applyNumberFormat="1" applyFont="1" applyFill="1" applyBorder="1" applyAlignment="1">
      <alignment vertical="center"/>
    </xf>
    <xf numFmtId="165" fontId="26" fillId="0" borderId="3" xfId="11" applyNumberFormat="1" applyFont="1" applyFill="1" applyBorder="1"/>
    <xf numFmtId="165" fontId="32" fillId="0" borderId="14" xfId="11" applyNumberFormat="1" applyFont="1" applyFill="1" applyBorder="1" applyAlignment="1">
      <alignment horizontal="left" vertical="center"/>
    </xf>
    <xf numFmtId="165" fontId="32" fillId="0" borderId="14" xfId="11" applyNumberFormat="1" applyFont="1" applyFill="1" applyBorder="1" applyAlignment="1">
      <alignment horizontal="left" vertical="center" indent="1"/>
    </xf>
    <xf numFmtId="0" fontId="29" fillId="0" borderId="0" xfId="0" applyFont="1"/>
    <xf numFmtId="165" fontId="32" fillId="0" borderId="14" xfId="11" applyNumberFormat="1" applyFont="1" applyFill="1" applyBorder="1"/>
    <xf numFmtId="165" fontId="26" fillId="0" borderId="18" xfId="11" applyNumberFormat="1" applyFont="1" applyFill="1" applyBorder="1" applyAlignment="1">
      <alignment horizontal="left" vertical="center" indent="1"/>
    </xf>
    <xf numFmtId="165" fontId="26" fillId="0" borderId="18" xfId="11" applyNumberFormat="1" applyFont="1" applyFill="1" applyBorder="1"/>
    <xf numFmtId="165" fontId="26" fillId="0" borderId="18" xfId="11" applyNumberFormat="1" applyFont="1" applyFill="1" applyBorder="1" applyAlignment="1">
      <alignment vertical="center"/>
    </xf>
    <xf numFmtId="165" fontId="26" fillId="0" borderId="18" xfId="11" applyNumberFormat="1" applyFont="1" applyFill="1" applyBorder="1" applyAlignment="1">
      <alignment horizontal="left" vertical="center"/>
    </xf>
    <xf numFmtId="165" fontId="16" fillId="0" borderId="19" xfId="11" applyNumberFormat="1" applyFont="1" applyFill="1" applyBorder="1" applyAlignment="1">
      <alignment vertical="center"/>
    </xf>
    <xf numFmtId="0" fontId="16" fillId="0" borderId="0" xfId="0" applyFont="1" applyAlignment="1">
      <alignment horizontal="left" vertical="center" indent="1"/>
    </xf>
    <xf numFmtId="0" fontId="22" fillId="0" borderId="6" xfId="9" applyNumberFormat="1" applyFont="1" applyBorder="1" applyAlignment="1">
      <alignment horizontal="centerContinuous" vertical="center"/>
    </xf>
    <xf numFmtId="164" fontId="22" fillId="0" borderId="6" xfId="9" applyNumberFormat="1" applyFont="1" applyBorder="1" applyAlignment="1">
      <alignment horizontal="centerContinuous" vertical="center"/>
    </xf>
    <xf numFmtId="165" fontId="16" fillId="0" borderId="3" xfId="12" applyNumberFormat="1" applyFont="1" applyFill="1" applyBorder="1" applyAlignment="1">
      <alignment horizontal="centerContinuous" vertical="center"/>
    </xf>
    <xf numFmtId="165" fontId="18" fillId="0" borderId="3" xfId="12" applyNumberFormat="1" applyFont="1" applyFill="1" applyBorder="1" applyAlignment="1">
      <alignment horizontal="centerContinuous" vertical="center"/>
    </xf>
    <xf numFmtId="0" fontId="17" fillId="3" borderId="3" xfId="0" applyFont="1" applyFill="1" applyBorder="1" applyAlignment="1">
      <alignment horizontal="center" vertical="center"/>
    </xf>
    <xf numFmtId="0" fontId="24" fillId="0" borderId="0" xfId="10" applyFont="1" applyAlignment="1">
      <alignment horizontal="centerContinuous" vertical="center"/>
    </xf>
    <xf numFmtId="165" fontId="16" fillId="0" borderId="0" xfId="12" applyNumberFormat="1" applyFont="1" applyFill="1" applyBorder="1" applyAlignment="1">
      <alignment horizontal="right" vertical="center"/>
    </xf>
    <xf numFmtId="167" fontId="29" fillId="0" borderId="15" xfId="1" applyNumberFormat="1" applyFont="1" applyBorder="1" applyAlignment="1">
      <alignment horizontal="right" vertical="center"/>
    </xf>
    <xf numFmtId="165" fontId="16" fillId="0" borderId="16" xfId="12" applyNumberFormat="1" applyFont="1" applyFill="1" applyBorder="1" applyAlignment="1">
      <alignment horizontal="right" vertical="center"/>
    </xf>
    <xf numFmtId="167" fontId="29" fillId="4" borderId="3" xfId="1" applyNumberFormat="1" applyFont="1" applyFill="1" applyBorder="1" applyAlignment="1">
      <alignment horizontal="right" vertical="center"/>
    </xf>
    <xf numFmtId="165" fontId="16" fillId="0" borderId="3" xfId="12" quotePrefix="1" applyNumberFormat="1" applyFont="1" applyFill="1" applyBorder="1" applyAlignment="1">
      <alignment horizontal="centerContinuous" vertical="center"/>
    </xf>
    <xf numFmtId="0" fontId="28" fillId="0" borderId="0" xfId="4" applyFont="1" applyAlignment="1">
      <alignment vertical="center"/>
    </xf>
    <xf numFmtId="0" fontId="33" fillId="0" borderId="0" xfId="6" applyFont="1" applyFill="1" applyAlignment="1">
      <alignment vertical="center"/>
    </xf>
    <xf numFmtId="165" fontId="27" fillId="0" borderId="20" xfId="11" applyNumberFormat="1" applyFont="1" applyFill="1" applyBorder="1" applyAlignment="1">
      <alignment vertical="center"/>
    </xf>
    <xf numFmtId="165" fontId="27" fillId="0" borderId="20" xfId="11" applyNumberFormat="1" applyFont="1" applyFill="1" applyBorder="1"/>
    <xf numFmtId="165" fontId="18" fillId="0" borderId="20" xfId="12" applyNumberFormat="1" applyFont="1" applyFill="1" applyBorder="1" applyAlignment="1">
      <alignment vertical="center"/>
    </xf>
    <xf numFmtId="165" fontId="27" fillId="0" borderId="3" xfId="11" applyNumberFormat="1" applyFont="1" applyFill="1" applyBorder="1" applyAlignment="1">
      <alignment vertical="center"/>
    </xf>
    <xf numFmtId="165" fontId="27" fillId="0" borderId="3" xfId="11" applyNumberFormat="1" applyFont="1" applyFill="1" applyBorder="1"/>
    <xf numFmtId="165" fontId="16" fillId="0" borderId="0" xfId="11" applyNumberFormat="1" applyFont="1" applyFill="1" applyBorder="1" applyAlignment="1">
      <alignment vertical="center"/>
    </xf>
    <xf numFmtId="165" fontId="26" fillId="0" borderId="3" xfId="11" applyNumberFormat="1" applyFont="1" applyFill="1" applyBorder="1" applyAlignment="1">
      <alignment vertical="center"/>
    </xf>
    <xf numFmtId="0" fontId="28" fillId="0" borderId="20" xfId="0" applyFont="1" applyBorder="1" applyAlignment="1">
      <alignment vertical="center"/>
    </xf>
    <xf numFmtId="0" fontId="30" fillId="0" borderId="20" xfId="0" applyFont="1" applyBorder="1" applyAlignment="1">
      <alignment vertical="center"/>
    </xf>
    <xf numFmtId="165" fontId="31" fillId="0" borderId="3" xfId="11" applyNumberFormat="1" applyFont="1" applyFill="1" applyBorder="1" applyAlignment="1">
      <alignment vertical="center"/>
    </xf>
    <xf numFmtId="165" fontId="16" fillId="0" borderId="12" xfId="11" applyNumberFormat="1" applyFont="1" applyBorder="1" applyAlignment="1">
      <alignment horizontal="left" vertical="center"/>
    </xf>
    <xf numFmtId="165" fontId="18" fillId="0" borderId="0" xfId="11" applyNumberFormat="1" applyFont="1" applyFill="1" applyBorder="1" applyAlignment="1">
      <alignment vertical="center"/>
    </xf>
    <xf numFmtId="165" fontId="32" fillId="0" borderId="0" xfId="11" applyNumberFormat="1" applyFont="1" applyFill="1" applyBorder="1" applyAlignment="1">
      <alignment horizontal="left" vertical="center" indent="1"/>
    </xf>
    <xf numFmtId="167" fontId="29" fillId="0" borderId="0" xfId="1" applyNumberFormat="1" applyFont="1" applyBorder="1" applyAlignment="1">
      <alignment horizontal="right"/>
    </xf>
    <xf numFmtId="0" fontId="16" fillId="2" borderId="0" xfId="0" applyFont="1" applyFill="1"/>
    <xf numFmtId="165" fontId="27" fillId="2" borderId="3" xfId="11" applyNumberFormat="1" applyFont="1" applyFill="1" applyBorder="1" applyAlignment="1">
      <alignment vertical="center"/>
    </xf>
    <xf numFmtId="165" fontId="26" fillId="2" borderId="3" xfId="11" applyNumberFormat="1" applyFont="1" applyFill="1" applyBorder="1"/>
    <xf numFmtId="165" fontId="18" fillId="2" borderId="3" xfId="12" applyNumberFormat="1" applyFont="1" applyFill="1" applyBorder="1" applyAlignment="1">
      <alignment vertical="center"/>
    </xf>
    <xf numFmtId="0" fontId="16" fillId="2" borderId="0" xfId="0" applyFont="1" applyFill="1" applyAlignment="1">
      <alignment vertical="center"/>
    </xf>
    <xf numFmtId="165" fontId="26" fillId="2" borderId="0" xfId="11" applyNumberFormat="1" applyFont="1" applyFill="1" applyBorder="1"/>
    <xf numFmtId="165" fontId="16" fillId="2" borderId="12" xfId="11" applyNumberFormat="1" applyFont="1" applyFill="1" applyBorder="1" applyAlignment="1">
      <alignment vertical="center"/>
    </xf>
    <xf numFmtId="165" fontId="16" fillId="2" borderId="9" xfId="11" applyNumberFormat="1" applyFont="1" applyFill="1" applyBorder="1" applyAlignment="1">
      <alignment vertical="center"/>
    </xf>
    <xf numFmtId="165" fontId="16" fillId="2" borderId="17" xfId="11" applyNumberFormat="1" applyFont="1" applyFill="1" applyBorder="1" applyAlignment="1">
      <alignment vertical="center"/>
    </xf>
    <xf numFmtId="165" fontId="26" fillId="2" borderId="18" xfId="11" applyNumberFormat="1" applyFont="1" applyFill="1" applyBorder="1"/>
    <xf numFmtId="165" fontId="26" fillId="2" borderId="14" xfId="11" applyNumberFormat="1" applyFont="1" applyFill="1" applyBorder="1" applyAlignment="1">
      <alignment horizontal="left" vertical="center"/>
    </xf>
    <xf numFmtId="165" fontId="26" fillId="2" borderId="18" xfId="11" applyNumberFormat="1" applyFont="1" applyFill="1" applyBorder="1" applyAlignment="1">
      <alignment horizontal="left" vertical="center" indent="1"/>
    </xf>
    <xf numFmtId="0" fontId="16" fillId="0" borderId="18" xfId="0" applyFont="1" applyBorder="1"/>
    <xf numFmtId="0" fontId="16" fillId="0" borderId="14" xfId="0" applyFont="1" applyBorder="1"/>
    <xf numFmtId="165" fontId="27" fillId="0" borderId="3" xfId="11" applyNumberFormat="1" applyFont="1" applyBorder="1" applyAlignment="1">
      <alignment horizontal="left" vertical="center"/>
    </xf>
    <xf numFmtId="165" fontId="27" fillId="0" borderId="3" xfId="11" applyNumberFormat="1" applyFont="1" applyBorder="1" applyAlignment="1">
      <alignment horizontal="left" vertical="center" indent="1"/>
    </xf>
    <xf numFmtId="165" fontId="26" fillId="0" borderId="12" xfId="11" applyNumberFormat="1" applyFont="1" applyFill="1" applyBorder="1" applyAlignment="1">
      <alignment horizontal="left" vertical="center" indent="1"/>
    </xf>
    <xf numFmtId="0" fontId="29" fillId="0" borderId="14" xfId="1" applyNumberFormat="1" applyFont="1" applyBorder="1" applyAlignment="1">
      <alignment horizontal="right" vertical="center"/>
    </xf>
    <xf numFmtId="171" fontId="16" fillId="0" borderId="9" xfId="11" applyNumberFormat="1" applyFont="1" applyFill="1" applyBorder="1" applyAlignment="1">
      <alignment vertical="center"/>
    </xf>
    <xf numFmtId="170" fontId="30" fillId="0" borderId="1" xfId="13" applyNumberFormat="1" applyFont="1" applyBorder="1" applyAlignment="1">
      <alignment vertical="center"/>
    </xf>
    <xf numFmtId="170" fontId="28" fillId="0" borderId="0" xfId="13" applyNumberFormat="1" applyFont="1" applyBorder="1" applyAlignment="1">
      <alignment vertical="center"/>
    </xf>
    <xf numFmtId="170" fontId="28" fillId="0" borderId="0" xfId="13" applyNumberFormat="1" applyFont="1" applyFill="1" applyBorder="1" applyAlignment="1">
      <alignment vertical="center"/>
    </xf>
    <xf numFmtId="165" fontId="27" fillId="0" borderId="3" xfId="11" applyNumberFormat="1" applyFont="1" applyBorder="1" applyAlignment="1">
      <alignment vertical="center"/>
    </xf>
    <xf numFmtId="172" fontId="29" fillId="0" borderId="14" xfId="1" applyNumberFormat="1" applyFont="1" applyBorder="1" applyAlignment="1">
      <alignment horizontal="right" vertical="center"/>
    </xf>
    <xf numFmtId="164" fontId="22" fillId="0" borderId="6" xfId="9" quotePrefix="1" applyNumberFormat="1" applyFont="1" applyBorder="1" applyAlignment="1">
      <alignment horizontal="center" wrapText="1"/>
    </xf>
    <xf numFmtId="0" fontId="19" fillId="0" borderId="1" xfId="0" applyFont="1" applyBorder="1" applyAlignment="1">
      <alignment horizontal="left" wrapText="1"/>
    </xf>
    <xf numFmtId="165" fontId="26" fillId="0" borderId="31" xfId="11" applyNumberFormat="1" applyFont="1" applyFill="1" applyBorder="1" applyAlignment="1">
      <alignment horizontal="left" vertical="center" indent="1"/>
    </xf>
    <xf numFmtId="165" fontId="26" fillId="0" borderId="31" xfId="11" applyNumberFormat="1" applyFont="1" applyFill="1" applyBorder="1"/>
    <xf numFmtId="167" fontId="29" fillId="0" borderId="31" xfId="1" applyNumberFormat="1" applyFont="1" applyBorder="1" applyAlignment="1">
      <alignment horizontal="right" vertical="center"/>
    </xf>
    <xf numFmtId="165" fontId="28" fillId="0" borderId="3" xfId="12" applyNumberFormat="1" applyFont="1" applyFill="1" applyBorder="1" applyAlignment="1">
      <alignment horizontal="centerContinuous" vertical="center"/>
    </xf>
    <xf numFmtId="165" fontId="31" fillId="0" borderId="3" xfId="12" applyNumberFormat="1" applyFont="1" applyFill="1" applyBorder="1" applyAlignment="1">
      <alignment horizontal="centerContinuous" vertical="center"/>
    </xf>
    <xf numFmtId="165" fontId="18" fillId="0" borderId="3" xfId="12" applyNumberFormat="1" applyFont="1" applyFill="1" applyBorder="1" applyAlignment="1">
      <alignment horizontal="right" vertical="center"/>
    </xf>
    <xf numFmtId="171" fontId="16" fillId="0" borderId="9" xfId="11" applyNumberFormat="1" applyFont="1" applyFill="1" applyBorder="1" applyAlignment="1">
      <alignment horizontal="right" vertical="center"/>
    </xf>
    <xf numFmtId="165" fontId="18" fillId="4" borderId="3" xfId="12" applyNumberFormat="1" applyFont="1" applyFill="1" applyBorder="1" applyAlignment="1">
      <alignment vertical="center"/>
    </xf>
    <xf numFmtId="165" fontId="16" fillId="0" borderId="12" xfId="11" applyNumberFormat="1" applyFont="1" applyFill="1" applyBorder="1" applyAlignment="1">
      <alignment vertical="center"/>
    </xf>
    <xf numFmtId="165" fontId="18" fillId="0" borderId="3" xfId="12" applyNumberFormat="1" applyFont="1" applyFill="1" applyBorder="1" applyAlignment="1">
      <alignment vertical="center"/>
    </xf>
    <xf numFmtId="164" fontId="22" fillId="0" borderId="6" xfId="9" quotePrefix="1" applyNumberFormat="1" applyFont="1" applyBorder="1" applyAlignment="1"/>
    <xf numFmtId="0" fontId="22" fillId="0" borderId="6" xfId="9" applyFont="1" applyBorder="1" applyAlignment="1">
      <alignment horizontal="left" indent="1"/>
    </xf>
    <xf numFmtId="167" fontId="29" fillId="0" borderId="15" xfId="1" applyNumberFormat="1" applyFont="1" applyFill="1" applyBorder="1" applyAlignment="1">
      <alignment horizontal="right" vertical="center"/>
    </xf>
    <xf numFmtId="167" fontId="29" fillId="0" borderId="31" xfId="1" applyNumberFormat="1" applyFont="1" applyFill="1" applyBorder="1" applyAlignment="1">
      <alignment horizontal="right" vertical="center"/>
    </xf>
    <xf numFmtId="167" fontId="29" fillId="0" borderId="0" xfId="1" applyNumberFormat="1" applyFont="1" applyBorder="1" applyAlignment="1">
      <alignment horizontal="right" vertical="center"/>
    </xf>
    <xf numFmtId="164" fontId="22" fillId="0" borderId="0" xfId="9" applyNumberFormat="1" applyFont="1" applyBorder="1" applyAlignment="1">
      <alignment horizontal="centerContinuous" vertical="center"/>
    </xf>
    <xf numFmtId="165" fontId="18" fillId="0" borderId="0" xfId="12" applyNumberFormat="1" applyFont="1" applyFill="1" applyBorder="1" applyAlignment="1">
      <alignment horizontal="centerContinuous" vertical="center"/>
    </xf>
    <xf numFmtId="165" fontId="18" fillId="4" borderId="3" xfId="12" applyNumberFormat="1" applyFont="1" applyFill="1" applyBorder="1" applyAlignment="1">
      <alignment horizontal="right" vertical="center"/>
    </xf>
    <xf numFmtId="0" fontId="26" fillId="0" borderId="3" xfId="11" applyNumberFormat="1" applyFont="1" applyFill="1" applyBorder="1" applyAlignment="1">
      <alignment horizontal="left" vertical="top" wrapText="1"/>
    </xf>
    <xf numFmtId="173" fontId="16" fillId="0" borderId="0" xfId="13" applyNumberFormat="1" applyFont="1" applyFill="1"/>
    <xf numFmtId="165" fontId="16" fillId="0" borderId="0" xfId="0" applyNumberFormat="1" applyFont="1"/>
    <xf numFmtId="167" fontId="29" fillId="0" borderId="14" xfId="1" applyNumberFormat="1" applyFont="1" applyBorder="1" applyAlignment="1">
      <alignment horizontal="right" vertical="center"/>
    </xf>
    <xf numFmtId="167" fontId="29" fillId="0" borderId="14" xfId="1" applyNumberFormat="1" applyFont="1" applyBorder="1" applyAlignment="1">
      <alignment vertical="center"/>
    </xf>
    <xf numFmtId="49" fontId="59" fillId="2" borderId="0" xfId="4" applyNumberFormat="1" applyFont="1" applyFill="1" applyAlignment="1">
      <alignment vertical="top" wrapText="1"/>
    </xf>
    <xf numFmtId="49" fontId="58" fillId="0" borderId="0" xfId="0" applyNumberFormat="1" applyFont="1" applyAlignment="1">
      <alignment vertical="top"/>
    </xf>
    <xf numFmtId="0" fontId="24" fillId="0" borderId="0" xfId="10" applyFont="1" applyAlignment="1">
      <alignment horizontal="center"/>
    </xf>
    <xf numFmtId="164" fontId="22" fillId="0" borderId="6" xfId="9" quotePrefix="1" applyNumberFormat="1" applyFont="1" applyBorder="1">
      <alignment horizontal="center"/>
    </xf>
    <xf numFmtId="165" fontId="16" fillId="2" borderId="19" xfId="11" applyNumberFormat="1" applyFont="1" applyFill="1" applyBorder="1" applyAlignment="1">
      <alignment horizontal="center" vertical="center"/>
    </xf>
    <xf numFmtId="165" fontId="16" fillId="2" borderId="9" xfId="11" applyNumberFormat="1" applyFont="1" applyFill="1" applyBorder="1" applyAlignment="1">
      <alignment horizontal="center" vertical="center"/>
    </xf>
    <xf numFmtId="165" fontId="16" fillId="0" borderId="9" xfId="11" applyNumberFormat="1" applyFont="1" applyFill="1" applyBorder="1" applyAlignment="1">
      <alignment horizontal="center" vertical="center"/>
    </xf>
    <xf numFmtId="165" fontId="16" fillId="2" borderId="10" xfId="11" applyNumberFormat="1" applyFont="1" applyFill="1" applyBorder="1" applyAlignment="1">
      <alignment horizontal="center" vertical="center"/>
    </xf>
    <xf numFmtId="165" fontId="18" fillId="0" borderId="3" xfId="12" applyNumberFormat="1" applyFont="1" applyFill="1" applyBorder="1" applyAlignment="1">
      <alignment horizontal="center" vertical="center"/>
    </xf>
    <xf numFmtId="165" fontId="16" fillId="0" borderId="19" xfId="11" applyNumberFormat="1" applyFont="1" applyFill="1" applyBorder="1" applyAlignment="1">
      <alignment horizontal="center" vertical="center"/>
    </xf>
    <xf numFmtId="165" fontId="16" fillId="0" borderId="10" xfId="11" applyNumberFormat="1" applyFont="1" applyFill="1" applyBorder="1" applyAlignment="1">
      <alignment horizontal="center" vertical="center"/>
    </xf>
    <xf numFmtId="165" fontId="18" fillId="4" borderId="3" xfId="12" applyNumberFormat="1" applyFont="1" applyFill="1" applyBorder="1" applyAlignment="1">
      <alignment horizontal="center" vertical="center"/>
    </xf>
    <xf numFmtId="165" fontId="16" fillId="0" borderId="10" xfId="11" applyNumberFormat="1" applyFont="1" applyFill="1" applyBorder="1" applyAlignment="1">
      <alignment horizontal="center" vertical="center" wrapText="1"/>
    </xf>
    <xf numFmtId="0" fontId="19" fillId="0" borderId="32" xfId="0" applyFont="1" applyBorder="1" applyAlignment="1">
      <alignment horizontal="left" wrapText="1"/>
    </xf>
    <xf numFmtId="0" fontId="19" fillId="0" borderId="0" xfId="0" applyFont="1" applyAlignment="1">
      <alignment horizontal="left" wrapText="1"/>
    </xf>
    <xf numFmtId="0" fontId="26" fillId="0" borderId="3" xfId="11" applyNumberFormat="1" applyFont="1" applyFill="1" applyBorder="1" applyAlignment="1">
      <alignment horizontal="left" vertical="top" wrapText="1" indent="1"/>
    </xf>
  </cellXfs>
  <cellStyles count="82">
    <cellStyle name="_Comma" xfId="12" xr:uid="{00000000-0005-0000-0000-000000000000}"/>
    <cellStyle name="_SubHeading" xfId="5" xr:uid="{00000000-0005-0000-0000-000001000000}"/>
    <cellStyle name="_Table" xfId="11" xr:uid="{00000000-0005-0000-0000-000002000000}"/>
    <cellStyle name="_TableHead" xfId="9" xr:uid="{00000000-0005-0000-0000-000003000000}"/>
    <cellStyle name="_TableSuperHead" xfId="10" xr:uid="{00000000-0005-0000-0000-000004000000}"/>
    <cellStyle name="Bad 2" xfId="24" xr:uid="{00000000-0005-0000-0000-000005000000}"/>
    <cellStyle name="Calculation 2" xfId="28" xr:uid="{00000000-0005-0000-0000-000006000000}"/>
    <cellStyle name="Check Cell 2" xfId="30" xr:uid="{00000000-0005-0000-0000-000007000000}"/>
    <cellStyle name="Comma 2" xfId="17" xr:uid="{00000000-0005-0000-0000-000008000000}"/>
    <cellStyle name="Comma 2 2" xfId="62" xr:uid="{00000000-0005-0000-0000-000009000000}"/>
    <cellStyle name="Comma 2 3" xfId="74" xr:uid="{00000000-0005-0000-0000-00000A000000}"/>
    <cellStyle name="Comma 3" xfId="46" xr:uid="{00000000-0005-0000-0000-00000B000000}"/>
    <cellStyle name="Comma 4" xfId="49" xr:uid="{00000000-0005-0000-0000-00000C000000}"/>
    <cellStyle name="Comma 4 2" xfId="64" xr:uid="{00000000-0005-0000-0000-00000D000000}"/>
    <cellStyle name="Comma 4 3" xfId="76" xr:uid="{00000000-0005-0000-0000-00000E000000}"/>
    <cellStyle name="Comma 5" xfId="50" xr:uid="{00000000-0005-0000-0000-00000F000000}"/>
    <cellStyle name="Comma 5 2" xfId="65" xr:uid="{00000000-0005-0000-0000-000010000000}"/>
    <cellStyle name="Comma 5 3" xfId="77" xr:uid="{00000000-0005-0000-0000-000011000000}"/>
    <cellStyle name="Comma 6" xfId="55" xr:uid="{00000000-0005-0000-0000-000012000000}"/>
    <cellStyle name="Comma 6 2" xfId="68" xr:uid="{00000000-0005-0000-0000-000013000000}"/>
    <cellStyle name="Comma 6 3" xfId="80" xr:uid="{00000000-0005-0000-0000-000014000000}"/>
    <cellStyle name="Comma 7" xfId="15" xr:uid="{00000000-0005-0000-0000-000015000000}"/>
    <cellStyle name="Comma 7 2" xfId="60" xr:uid="{00000000-0005-0000-0000-000016000000}"/>
    <cellStyle name="Comma 7 3" xfId="72" xr:uid="{00000000-0005-0000-0000-000017000000}"/>
    <cellStyle name="Comma 8" xfId="59" xr:uid="{00000000-0005-0000-0000-000018000000}"/>
    <cellStyle name="Comma 9" xfId="71" xr:uid="{00000000-0005-0000-0000-000019000000}"/>
    <cellStyle name="Explanatory Text 2" xfId="32" xr:uid="{00000000-0005-0000-0000-00001A000000}"/>
    <cellStyle name="Good 2" xfId="23" xr:uid="{00000000-0005-0000-0000-00001B000000}"/>
    <cellStyle name="Heading 1 2" xfId="19" xr:uid="{00000000-0005-0000-0000-00001C000000}"/>
    <cellStyle name="Heading 2 2" xfId="20" xr:uid="{00000000-0005-0000-0000-00001D000000}"/>
    <cellStyle name="Heading 3 2" xfId="21" xr:uid="{00000000-0005-0000-0000-00001E000000}"/>
    <cellStyle name="Heading 4 2" xfId="22" xr:uid="{00000000-0005-0000-0000-00001F000000}"/>
    <cellStyle name="Hyperlink 2" xfId="47" xr:uid="{00000000-0005-0000-0000-000020000000}"/>
    <cellStyle name="Input 2" xfId="26" xr:uid="{00000000-0005-0000-0000-000021000000}"/>
    <cellStyle name="Komma" xfId="13" builtinId="3"/>
    <cellStyle name="Link" xfId="6" builtinId="8"/>
    <cellStyle name="Linked Cell 2" xfId="29" xr:uid="{00000000-0005-0000-0000-000024000000}"/>
    <cellStyle name="Neutral 2" xfId="25" xr:uid="{00000000-0005-0000-0000-000025000000}"/>
    <cellStyle name="Normal 15" xfId="4" xr:uid="{00000000-0005-0000-0000-000026000000}"/>
    <cellStyle name="Normal 18" xfId="7" xr:uid="{00000000-0005-0000-0000-000027000000}"/>
    <cellStyle name="Normal 2" xfId="8" xr:uid="{00000000-0005-0000-0000-000028000000}"/>
    <cellStyle name="Normal 2 2" xfId="53" xr:uid="{00000000-0005-0000-0000-000029000000}"/>
    <cellStyle name="Normal 3" xfId="54" xr:uid="{00000000-0005-0000-0000-00002A000000}"/>
    <cellStyle name="Normal 3 2" xfId="67" xr:uid="{00000000-0005-0000-0000-00002B000000}"/>
    <cellStyle name="Normal 3 3" xfId="79" xr:uid="{00000000-0005-0000-0000-00002C000000}"/>
    <cellStyle name="Normal 4" xfId="51" xr:uid="{00000000-0005-0000-0000-00002D000000}"/>
    <cellStyle name="Normal 4 2" xfId="66" xr:uid="{00000000-0005-0000-0000-00002E000000}"/>
    <cellStyle name="Normal 4 3" xfId="78" xr:uid="{00000000-0005-0000-0000-00002F000000}"/>
    <cellStyle name="Normal 5" xfId="52" xr:uid="{00000000-0005-0000-0000-000030000000}"/>
    <cellStyle name="Normal 6" xfId="56" xr:uid="{00000000-0005-0000-0000-000031000000}"/>
    <cellStyle name="Normal 7" xfId="14" xr:uid="{00000000-0005-0000-0000-000032000000}"/>
    <cellStyle name="Note 2" xfId="31" xr:uid="{00000000-0005-0000-0000-000033000000}"/>
    <cellStyle name="Output 2" xfId="27" xr:uid="{00000000-0005-0000-0000-000034000000}"/>
    <cellStyle name="Percent 2" xfId="48" xr:uid="{00000000-0005-0000-0000-000035000000}"/>
    <cellStyle name="Percent 2 2" xfId="57" xr:uid="{00000000-0005-0000-0000-000036000000}"/>
    <cellStyle name="Percent 2 2 2" xfId="69" xr:uid="{00000000-0005-0000-0000-000037000000}"/>
    <cellStyle name="Percent 2 2 3" xfId="81" xr:uid="{00000000-0005-0000-0000-000038000000}"/>
    <cellStyle name="Percent 2 3" xfId="63" xr:uid="{00000000-0005-0000-0000-000039000000}"/>
    <cellStyle name="Percent 2 4" xfId="75" xr:uid="{00000000-0005-0000-0000-00003A000000}"/>
    <cellStyle name="Percent 3" xfId="16" xr:uid="{00000000-0005-0000-0000-00003B000000}"/>
    <cellStyle name="Percent 3 2" xfId="61" xr:uid="{00000000-0005-0000-0000-00003C000000}"/>
    <cellStyle name="Percent 3 3" xfId="73" xr:uid="{00000000-0005-0000-0000-00003D000000}"/>
    <cellStyle name="Prozent" xfId="1" builtinId="5"/>
    <cellStyle name="Smart Bold" xfId="35" xr:uid="{00000000-0005-0000-0000-00003F000000}"/>
    <cellStyle name="Smart Forecast" xfId="36" xr:uid="{00000000-0005-0000-0000-000040000000}"/>
    <cellStyle name="Smart General" xfId="37" xr:uid="{00000000-0005-0000-0000-000041000000}"/>
    <cellStyle name="Smart Highlight" xfId="38" xr:uid="{00000000-0005-0000-0000-000042000000}"/>
    <cellStyle name="Smart Percent" xfId="39" xr:uid="{00000000-0005-0000-0000-000043000000}"/>
    <cellStyle name="Smart Source" xfId="40" xr:uid="{00000000-0005-0000-0000-000044000000}"/>
    <cellStyle name="Smart Subtitle 1" xfId="41" xr:uid="{00000000-0005-0000-0000-000045000000}"/>
    <cellStyle name="Smart Subtitle 2" xfId="42" xr:uid="{00000000-0005-0000-0000-000046000000}"/>
    <cellStyle name="Smart Subtitle 3" xfId="43" xr:uid="{00000000-0005-0000-0000-000047000000}"/>
    <cellStyle name="Smart Subtotal" xfId="44" xr:uid="{00000000-0005-0000-0000-000048000000}"/>
    <cellStyle name="Smart Title" xfId="34" xr:uid="{00000000-0005-0000-0000-000049000000}"/>
    <cellStyle name="Smart Total" xfId="45" xr:uid="{00000000-0005-0000-0000-00004A000000}"/>
    <cellStyle name="Standard" xfId="0" builtinId="0"/>
    <cellStyle name="Standard 2" xfId="2" xr:uid="{00000000-0005-0000-0000-00004C000000}"/>
    <cellStyle name="Standard 3" xfId="3" xr:uid="{00000000-0005-0000-0000-00004D000000}"/>
    <cellStyle name="Standard 3 2" xfId="58" xr:uid="{00000000-0005-0000-0000-00004E000000}"/>
    <cellStyle name="Standard 3 3" xfId="70" xr:uid="{00000000-0005-0000-0000-00004F000000}"/>
    <cellStyle name="Title 2" xfId="18" xr:uid="{00000000-0005-0000-0000-000050000000}"/>
    <cellStyle name="Total 2" xfId="33" xr:uid="{00000000-0005-0000-0000-000051000000}"/>
  </cellStyles>
  <dxfs count="0"/>
  <tableStyles count="0" defaultTableStyle="TableStyleMedium2" defaultPivotStyle="PivotStyleLight16"/>
  <colors>
    <mruColors>
      <color rgb="FF007A93"/>
      <color rgb="FFFFFF99"/>
      <color rgb="FF004355"/>
      <color rgb="FFEDF4F7"/>
      <color rgb="FF88B6C1"/>
      <color rgb="FF47859C"/>
      <color rgb="FFFFCCCC"/>
      <color rgb="FFFFFFCC"/>
      <color rgb="FFFFCCFF"/>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customProperty" Target="../customProperty8.bin"/><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customProperty" Target="../customProperty9.bin"/><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customProperty" Target="../customProperty10.bin"/><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customProperty" Target="../customProperty7.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4355"/>
    <pageSetUpPr fitToPage="1"/>
  </sheetPr>
  <dimension ref="A1:N28"/>
  <sheetViews>
    <sheetView tabSelected="1" zoomScaleNormal="100" workbookViewId="0"/>
  </sheetViews>
  <sheetFormatPr baseColWidth="10" defaultColWidth="0" defaultRowHeight="12.75" customHeight="1" zeroHeight="1" x14ac:dyDescent="0.2"/>
  <cols>
    <col min="1" max="1" width="2.109375" style="1" customWidth="1"/>
    <col min="2" max="2" width="2.5546875" style="1" customWidth="1"/>
    <col min="3" max="3" width="16.109375" style="1" customWidth="1"/>
    <col min="4" max="12" width="11.77734375" style="1" customWidth="1"/>
    <col min="13" max="13" width="2.5546875" style="1" customWidth="1"/>
    <col min="14" max="14" width="2.109375" style="1" customWidth="1"/>
    <col min="15" max="16384" width="7.109375" style="1" hidden="1"/>
  </cols>
  <sheetData>
    <row r="1" spans="2:13" x14ac:dyDescent="0.2"/>
    <row r="2" spans="2:13" x14ac:dyDescent="0.2"/>
    <row r="3" spans="2:13" ht="13.5" thickBot="1" x14ac:dyDescent="0.25">
      <c r="B3" s="5"/>
      <c r="C3" s="5"/>
      <c r="D3" s="5"/>
      <c r="E3" s="5"/>
      <c r="F3" s="5"/>
      <c r="G3" s="5"/>
      <c r="H3" s="5"/>
      <c r="I3" s="5"/>
      <c r="J3" s="5"/>
      <c r="K3" s="5"/>
      <c r="L3" s="5"/>
      <c r="M3" s="5"/>
    </row>
    <row r="4" spans="2:13" x14ac:dyDescent="0.2"/>
    <row r="5" spans="2:13" s="2" customFormat="1" ht="50.25" x14ac:dyDescent="0.2">
      <c r="C5" s="3" t="s">
        <v>0</v>
      </c>
    </row>
    <row r="6" spans="2:13" s="2" customFormat="1" ht="14.25" x14ac:dyDescent="0.2"/>
    <row r="7" spans="2:13" s="2" customFormat="1" ht="28.5" x14ac:dyDescent="0.2">
      <c r="C7" s="4" t="s">
        <v>1</v>
      </c>
    </row>
    <row r="8" spans="2:13" s="2" customFormat="1" ht="14.25" x14ac:dyDescent="0.2"/>
    <row r="9" spans="2:13" s="2" customFormat="1" ht="14.25" x14ac:dyDescent="0.2"/>
    <row r="10" spans="2:13" s="2" customFormat="1" ht="19.5" customHeight="1" x14ac:dyDescent="0.2">
      <c r="C10" s="166" t="s">
        <v>2</v>
      </c>
      <c r="D10" s="167"/>
      <c r="E10" s="167"/>
      <c r="F10" s="167"/>
      <c r="G10" s="167"/>
      <c r="H10" s="167"/>
      <c r="I10" s="167"/>
      <c r="J10" s="167"/>
      <c r="K10" s="167"/>
      <c r="L10" s="167"/>
    </row>
    <row r="11" spans="2:13" s="2" customFormat="1" ht="19.5" customHeight="1" x14ac:dyDescent="0.2">
      <c r="C11" s="167"/>
      <c r="D11" s="167"/>
      <c r="E11" s="167"/>
      <c r="F11" s="167"/>
      <c r="G11" s="167"/>
      <c r="H11" s="167"/>
      <c r="I11" s="167"/>
      <c r="J11" s="167"/>
      <c r="K11" s="167"/>
      <c r="L11" s="167"/>
    </row>
    <row r="12" spans="2:13" s="2" customFormat="1" ht="19.5" customHeight="1" x14ac:dyDescent="0.2">
      <c r="C12" s="167"/>
      <c r="D12" s="167"/>
      <c r="E12" s="167"/>
      <c r="F12" s="167"/>
      <c r="G12" s="167"/>
      <c r="H12" s="167"/>
      <c r="I12" s="167"/>
      <c r="J12" s="167"/>
      <c r="K12" s="167"/>
      <c r="L12" s="167"/>
    </row>
    <row r="13" spans="2:13" s="2" customFormat="1" ht="19.5" customHeight="1" x14ac:dyDescent="0.2">
      <c r="C13" s="167"/>
      <c r="D13" s="167"/>
      <c r="E13" s="167"/>
      <c r="F13" s="167"/>
      <c r="G13" s="167"/>
      <c r="H13" s="167"/>
      <c r="I13" s="167"/>
      <c r="J13" s="167"/>
      <c r="K13" s="167"/>
      <c r="L13" s="167"/>
    </row>
    <row r="14" spans="2:13" s="2" customFormat="1" ht="19.5" customHeight="1" x14ac:dyDescent="0.2">
      <c r="C14" s="167"/>
      <c r="D14" s="167"/>
      <c r="E14" s="167"/>
      <c r="F14" s="167"/>
      <c r="G14" s="167"/>
      <c r="H14" s="167"/>
      <c r="I14" s="167"/>
      <c r="J14" s="167"/>
      <c r="K14" s="167"/>
      <c r="L14" s="167"/>
    </row>
    <row r="15" spans="2:13" s="2" customFormat="1" ht="19.5" customHeight="1" x14ac:dyDescent="0.2">
      <c r="C15" s="167"/>
      <c r="D15" s="167"/>
      <c r="E15" s="167"/>
      <c r="F15" s="167"/>
      <c r="G15" s="167"/>
      <c r="H15" s="167"/>
      <c r="I15" s="167"/>
      <c r="J15" s="167"/>
      <c r="K15" s="167"/>
      <c r="L15" s="167"/>
    </row>
    <row r="16" spans="2:13" s="2" customFormat="1" ht="19.5" customHeight="1" x14ac:dyDescent="0.2">
      <c r="C16" s="167"/>
      <c r="D16" s="167"/>
      <c r="E16" s="167"/>
      <c r="F16" s="167"/>
      <c r="G16" s="167"/>
      <c r="H16" s="167"/>
      <c r="I16" s="167"/>
      <c r="J16" s="167"/>
      <c r="K16" s="167"/>
      <c r="L16" s="167"/>
    </row>
    <row r="17" spans="2:13" s="2" customFormat="1" ht="19.5" customHeight="1" x14ac:dyDescent="0.2">
      <c r="C17" s="167"/>
      <c r="D17" s="167"/>
      <c r="E17" s="167"/>
      <c r="F17" s="167"/>
      <c r="G17" s="167"/>
      <c r="H17" s="167"/>
      <c r="I17" s="167"/>
      <c r="J17" s="167"/>
      <c r="K17" s="167"/>
      <c r="L17" s="167"/>
    </row>
    <row r="18" spans="2:13" s="2" customFormat="1" ht="19.5" customHeight="1" x14ac:dyDescent="0.2">
      <c r="C18" s="167"/>
      <c r="D18" s="167"/>
      <c r="E18" s="167"/>
      <c r="F18" s="167"/>
      <c r="G18" s="167"/>
      <c r="H18" s="167"/>
      <c r="I18" s="167"/>
      <c r="J18" s="167"/>
      <c r="K18" s="167"/>
      <c r="L18" s="167"/>
    </row>
    <row r="19" spans="2:13" s="2" customFormat="1" ht="19.5" customHeight="1" x14ac:dyDescent="0.2">
      <c r="C19" s="167"/>
      <c r="D19" s="167"/>
      <c r="E19" s="167"/>
      <c r="F19" s="167"/>
      <c r="G19" s="167"/>
      <c r="H19" s="167"/>
      <c r="I19" s="167"/>
      <c r="J19" s="167"/>
      <c r="K19" s="167"/>
      <c r="L19" s="167"/>
    </row>
    <row r="20" spans="2:13" s="2" customFormat="1" ht="19.5" customHeight="1" x14ac:dyDescent="0.2">
      <c r="C20" s="167"/>
      <c r="D20" s="167"/>
      <c r="E20" s="167"/>
      <c r="F20" s="167"/>
      <c r="G20" s="167"/>
      <c r="H20" s="167"/>
      <c r="I20" s="167"/>
      <c r="J20" s="167"/>
      <c r="K20" s="167"/>
      <c r="L20" s="167"/>
    </row>
    <row r="21" spans="2:13" s="2" customFormat="1" ht="19.5" customHeight="1" x14ac:dyDescent="0.2">
      <c r="C21" s="167"/>
      <c r="D21" s="167"/>
      <c r="E21" s="167"/>
      <c r="F21" s="167"/>
      <c r="G21" s="167"/>
      <c r="H21" s="167"/>
      <c r="I21" s="167"/>
      <c r="J21" s="167"/>
      <c r="K21" s="167"/>
      <c r="L21" s="167"/>
    </row>
    <row r="22" spans="2:13" s="2" customFormat="1" ht="19.5" customHeight="1" x14ac:dyDescent="0.2">
      <c r="C22" s="167"/>
      <c r="D22" s="167"/>
      <c r="E22" s="167"/>
      <c r="F22" s="167"/>
      <c r="G22" s="167"/>
      <c r="H22" s="167"/>
      <c r="I22" s="167"/>
      <c r="J22" s="167"/>
      <c r="K22" s="167"/>
      <c r="L22" s="167"/>
    </row>
    <row r="23" spans="2:13" s="2" customFormat="1" ht="147" customHeight="1" x14ac:dyDescent="0.2">
      <c r="C23" s="167"/>
      <c r="D23" s="167"/>
      <c r="E23" s="167"/>
      <c r="F23" s="167"/>
      <c r="G23" s="167"/>
      <c r="H23" s="167"/>
      <c r="I23" s="167"/>
      <c r="J23" s="167"/>
      <c r="K23" s="167"/>
      <c r="L23" s="167"/>
    </row>
    <row r="24" spans="2:13" s="2" customFormat="1" ht="315.75" customHeight="1" x14ac:dyDescent="0.2">
      <c r="C24" s="167"/>
      <c r="D24" s="167"/>
      <c r="E24" s="167"/>
      <c r="F24" s="167"/>
      <c r="G24" s="167"/>
      <c r="H24" s="167"/>
      <c r="I24" s="167"/>
      <c r="J24" s="167"/>
      <c r="K24" s="167"/>
      <c r="L24" s="167"/>
    </row>
    <row r="25" spans="2:13" s="2" customFormat="1" ht="26.25" customHeight="1" thickBot="1" x14ac:dyDescent="0.25">
      <c r="B25" s="6"/>
      <c r="C25" s="6"/>
      <c r="D25" s="6"/>
      <c r="E25" s="6"/>
      <c r="F25" s="6"/>
      <c r="G25" s="6"/>
      <c r="H25" s="6"/>
      <c r="I25" s="6"/>
      <c r="J25" s="6"/>
      <c r="K25" s="6"/>
      <c r="L25" s="6"/>
      <c r="M25" s="6"/>
    </row>
    <row r="26" spans="2:13" s="2" customFormat="1" ht="14.25" x14ac:dyDescent="0.2"/>
    <row r="27" spans="2:13" x14ac:dyDescent="0.2"/>
    <row r="28" spans="2:13" x14ac:dyDescent="0.2"/>
  </sheetData>
  <mergeCells count="1">
    <mergeCell ref="C10:L24"/>
  </mergeCells>
  <pageMargins left="0.70866141732283472" right="0.70866141732283472" top="0.78740157480314965" bottom="0.78740157480314965" header="0.31496062992125984" footer="0.31496062992125984"/>
  <pageSetup paperSize="9" scale="55" fitToHeight="0" orientation="portrait" r:id="rId1"/>
  <headerFooter>
    <oddHeader>&amp;L&amp;"CorpoS"&amp;10&amp;K000000Internal&amp;1#</oddHeader>
  </headerFooter>
  <customProperties>
    <customPr name="SHEET_UNIQUE_ID" r:id="rId2"/>
  </customPropertie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7A93"/>
    <pageSetUpPr fitToPage="1"/>
  </sheetPr>
  <dimension ref="A1:J24"/>
  <sheetViews>
    <sheetView showGridLines="0" zoomScaleNormal="100" zoomScaleSheetLayoutView="100" workbookViewId="0"/>
  </sheetViews>
  <sheetFormatPr baseColWidth="10" defaultColWidth="11.5546875" defaultRowHeight="17.25" x14ac:dyDescent="0.3"/>
  <cols>
    <col min="1" max="2" width="2.6640625" style="15" customWidth="1"/>
    <col min="3" max="3" width="42.77734375" style="15" customWidth="1"/>
    <col min="4" max="4" width="13.5546875" style="15" customWidth="1"/>
    <col min="5" max="7" width="12.5546875" style="15" customWidth="1"/>
    <col min="8" max="8" width="2.33203125" style="15" customWidth="1"/>
    <col min="9" max="10" width="12.5546875" style="15" customWidth="1"/>
    <col min="11" max="11" width="2.6640625" style="15" customWidth="1"/>
    <col min="12" max="16384" width="11.5546875" style="15"/>
  </cols>
  <sheetData>
    <row r="1" spans="1:10" s="10" customFormat="1" ht="14.25" x14ac:dyDescent="0.2"/>
    <row r="2" spans="1:10" s="10" customFormat="1" ht="27" customHeight="1" x14ac:dyDescent="0.2">
      <c r="B2" s="69" t="s">
        <v>0</v>
      </c>
    </row>
    <row r="3" spans="1:10" s="10" customFormat="1" ht="3" customHeight="1" x14ac:dyDescent="0.2">
      <c r="B3" s="70"/>
    </row>
    <row r="4" spans="1:10" s="10" customFormat="1" ht="18" customHeight="1" x14ac:dyDescent="0.2">
      <c r="B4" s="71" t="s">
        <v>20</v>
      </c>
      <c r="D4" s="8"/>
      <c r="E4" s="9"/>
    </row>
    <row r="5" spans="1:10" s="10" customFormat="1" ht="3" customHeight="1" x14ac:dyDescent="0.2">
      <c r="A5" s="7"/>
      <c r="B5" s="11"/>
      <c r="C5" s="11"/>
      <c r="D5" s="12"/>
      <c r="E5" s="13"/>
      <c r="F5" s="12"/>
      <c r="G5" s="12"/>
      <c r="H5" s="12"/>
      <c r="I5" s="12"/>
      <c r="J5" s="12"/>
    </row>
    <row r="6" spans="1:10" s="67" customFormat="1" ht="15.75" customHeight="1" x14ac:dyDescent="0.2">
      <c r="A6" s="14"/>
      <c r="B6" s="14"/>
      <c r="C6" s="14"/>
      <c r="D6" s="14"/>
      <c r="E6" s="14"/>
      <c r="F6" s="14"/>
      <c r="G6" s="14"/>
      <c r="H6" s="14"/>
      <c r="I6" s="14"/>
      <c r="J6" s="14"/>
    </row>
    <row r="7" spans="1:10" s="68" customFormat="1" ht="18" customHeight="1" x14ac:dyDescent="0.4">
      <c r="A7" s="30"/>
      <c r="B7" s="47" t="s">
        <v>30</v>
      </c>
      <c r="C7" s="48" t="s">
        <v>6</v>
      </c>
      <c r="D7" s="48"/>
      <c r="E7" s="49"/>
      <c r="F7" s="50"/>
      <c r="G7" s="50"/>
      <c r="H7" s="50"/>
      <c r="I7" s="50"/>
      <c r="J7" s="50"/>
    </row>
    <row r="8" spans="1:10" ht="6.75" customHeight="1" x14ac:dyDescent="0.3"/>
    <row r="9" spans="1:10" ht="18" customHeight="1" x14ac:dyDescent="0.55000000000000004">
      <c r="I9" s="21" t="s">
        <v>32</v>
      </c>
      <c r="J9" s="21"/>
    </row>
    <row r="10" spans="1:10" ht="18" customHeight="1" thickBot="1" x14ac:dyDescent="0.45">
      <c r="C10" s="18" t="s">
        <v>33</v>
      </c>
      <c r="D10" s="19"/>
      <c r="E10" s="20" t="s">
        <v>34</v>
      </c>
      <c r="F10" s="20" t="s">
        <v>35</v>
      </c>
      <c r="G10" s="20" t="s">
        <v>36</v>
      </c>
      <c r="H10" s="20"/>
      <c r="I10" s="22" t="s">
        <v>37</v>
      </c>
      <c r="J10" s="23" t="s">
        <v>38</v>
      </c>
    </row>
    <row r="11" spans="1:10" ht="18" customHeight="1" x14ac:dyDescent="0.4">
      <c r="C11" s="25" t="s">
        <v>177</v>
      </c>
      <c r="D11" s="24"/>
      <c r="E11" s="66">
        <v>28612</v>
      </c>
      <c r="F11" s="66">
        <v>30017</v>
      </c>
      <c r="G11" s="66">
        <v>17054</v>
      </c>
      <c r="H11" s="66"/>
      <c r="I11" s="66">
        <v>12912</v>
      </c>
      <c r="J11" s="66">
        <v>13632</v>
      </c>
    </row>
    <row r="12" spans="1:10" s="89" customFormat="1" ht="18" customHeight="1" x14ac:dyDescent="0.4">
      <c r="C12" s="106" t="s">
        <v>200</v>
      </c>
      <c r="D12" s="79"/>
      <c r="E12" s="66">
        <v>28133</v>
      </c>
      <c r="F12" s="66">
        <v>29763</v>
      </c>
      <c r="G12" s="66">
        <v>18932</v>
      </c>
      <c r="H12" s="66"/>
      <c r="I12" s="66">
        <v>12480</v>
      </c>
      <c r="J12" s="66">
        <v>12669</v>
      </c>
    </row>
    <row r="13" spans="1:10" ht="19.5" x14ac:dyDescent="0.4">
      <c r="C13" s="31" t="s">
        <v>39</v>
      </c>
      <c r="D13" s="32"/>
      <c r="E13" s="33">
        <v>4383</v>
      </c>
      <c r="F13" s="33">
        <v>4643.6798433000004</v>
      </c>
      <c r="G13" s="33">
        <v>3438</v>
      </c>
      <c r="H13" s="33"/>
      <c r="I13" s="33">
        <v>2277.3038333600002</v>
      </c>
      <c r="J13" s="33">
        <v>2043</v>
      </c>
    </row>
    <row r="14" spans="1:10" ht="18" customHeight="1" x14ac:dyDescent="0.3">
      <c r="C14" s="109" t="s">
        <v>178</v>
      </c>
      <c r="D14" s="79"/>
      <c r="E14" s="75">
        <v>-3517.1121922699999</v>
      </c>
      <c r="F14" s="75">
        <v>-3720.4515156299999</v>
      </c>
      <c r="G14" s="75">
        <v>-2905.5338514</v>
      </c>
      <c r="H14" s="75"/>
      <c r="I14" s="75">
        <v>-1899.77543006</v>
      </c>
      <c r="J14" s="75">
        <v>-1799.10850516</v>
      </c>
    </row>
    <row r="15" spans="1:10" ht="18" customHeight="1" x14ac:dyDescent="0.4">
      <c r="C15" s="106" t="s">
        <v>179</v>
      </c>
      <c r="D15" s="79"/>
      <c r="E15" s="66">
        <v>865.88780773000008</v>
      </c>
      <c r="F15" s="66">
        <v>923.22832767000045</v>
      </c>
      <c r="G15" s="66">
        <v>532.4661486</v>
      </c>
      <c r="H15" s="66"/>
      <c r="I15" s="66">
        <v>377.52840330000026</v>
      </c>
      <c r="J15" s="66">
        <v>243.89149483999995</v>
      </c>
    </row>
    <row r="16" spans="1:10" s="35" customFormat="1" ht="19.5" x14ac:dyDescent="0.4">
      <c r="C16" s="31" t="s">
        <v>40</v>
      </c>
      <c r="D16" s="74"/>
      <c r="E16" s="33">
        <v>295</v>
      </c>
      <c r="F16" s="33">
        <v>284</v>
      </c>
      <c r="G16" s="33">
        <v>67</v>
      </c>
      <c r="H16" s="33"/>
      <c r="I16" s="33">
        <v>24</v>
      </c>
      <c r="J16" s="33">
        <v>-74</v>
      </c>
    </row>
    <row r="17" spans="1:10" s="35" customFormat="1" x14ac:dyDescent="0.3">
      <c r="C17" s="81" t="s">
        <v>182</v>
      </c>
      <c r="D17" s="57"/>
      <c r="E17" s="65">
        <v>6.7305498516997492E-2</v>
      </c>
      <c r="F17" s="65">
        <v>6.1154177433247199E-2</v>
      </c>
      <c r="G17" s="65">
        <v>1.9488074461896453E-2</v>
      </c>
      <c r="H17" s="65"/>
      <c r="I17" s="65">
        <v>1.0540184453227932E-2</v>
      </c>
      <c r="J17" s="65">
        <v>-3.6221243269701421E-2</v>
      </c>
    </row>
    <row r="18" spans="1:10" s="35" customFormat="1" x14ac:dyDescent="0.2">
      <c r="C18" s="53" t="s">
        <v>183</v>
      </c>
      <c r="D18" s="44"/>
      <c r="E18" s="151">
        <v>0</v>
      </c>
      <c r="F18" s="151">
        <v>0</v>
      </c>
      <c r="G18" s="151">
        <v>0</v>
      </c>
      <c r="H18" s="151"/>
      <c r="I18" s="151">
        <v>0</v>
      </c>
      <c r="J18" s="151">
        <v>0</v>
      </c>
    </row>
    <row r="19" spans="1:10" x14ac:dyDescent="0.3">
      <c r="C19" s="36" t="s">
        <v>184</v>
      </c>
      <c r="D19" s="37"/>
      <c r="E19" s="38">
        <v>0</v>
      </c>
      <c r="F19" s="38">
        <v>0</v>
      </c>
      <c r="G19" s="38">
        <v>0</v>
      </c>
      <c r="H19" s="38"/>
      <c r="I19" s="38">
        <v>0</v>
      </c>
      <c r="J19" s="38">
        <v>-6.2</v>
      </c>
    </row>
    <row r="20" spans="1:10" ht="18" customHeight="1" x14ac:dyDescent="0.3">
      <c r="A20" s="117"/>
      <c r="C20" s="39" t="s">
        <v>185</v>
      </c>
      <c r="D20" s="40"/>
      <c r="E20" s="38">
        <v>0</v>
      </c>
      <c r="F20" s="38">
        <v>0</v>
      </c>
      <c r="G20" s="38">
        <v>0</v>
      </c>
      <c r="H20" s="38"/>
      <c r="I20" s="38">
        <v>0</v>
      </c>
      <c r="J20" s="38">
        <v>-15</v>
      </c>
    </row>
    <row r="21" spans="1:10" s="35" customFormat="1" ht="18" customHeight="1" x14ac:dyDescent="0.4">
      <c r="A21" s="121"/>
      <c r="C21" s="31" t="s">
        <v>58</v>
      </c>
      <c r="D21" s="74"/>
      <c r="E21" s="33">
        <v>295</v>
      </c>
      <c r="F21" s="33">
        <v>284</v>
      </c>
      <c r="G21" s="33">
        <v>67</v>
      </c>
      <c r="H21" s="33"/>
      <c r="I21" s="33">
        <v>24</v>
      </c>
      <c r="J21" s="33">
        <v>-52.8</v>
      </c>
    </row>
    <row r="22" spans="1:10" s="35" customFormat="1" ht="18" customHeight="1" x14ac:dyDescent="0.3">
      <c r="A22" s="121"/>
      <c r="C22" s="81" t="s">
        <v>186</v>
      </c>
      <c r="D22" s="57"/>
      <c r="E22" s="58">
        <v>6.7305498516997492E-2</v>
      </c>
      <c r="F22" s="58">
        <v>6.1154177433247199E-2</v>
      </c>
      <c r="G22" s="58">
        <v>1.9488074461896453E-2</v>
      </c>
      <c r="H22" s="58"/>
      <c r="I22" s="58">
        <v>1.0540184453227932E-2</v>
      </c>
      <c r="J22" s="58">
        <v>-2.5844346549192362E-2</v>
      </c>
    </row>
    <row r="23" spans="1:10" s="35" customFormat="1" ht="18" customHeight="1" x14ac:dyDescent="0.3">
      <c r="A23" s="121"/>
      <c r="C23" s="15"/>
      <c r="D23" s="15"/>
      <c r="E23" s="15"/>
      <c r="F23" s="15"/>
      <c r="G23" s="15"/>
      <c r="H23" s="15"/>
      <c r="I23" s="15"/>
      <c r="J23" s="15"/>
    </row>
    <row r="24" spans="1:10" x14ac:dyDescent="0.3">
      <c r="E24" s="163"/>
      <c r="F24" s="163"/>
      <c r="G24" s="163"/>
      <c r="H24" s="163"/>
      <c r="I24" s="163"/>
      <c r="J24" s="163"/>
    </row>
  </sheetData>
  <pageMargins left="0.70866141732283472" right="0.70866141732283472" top="0.78740157480314965" bottom="0.78740157480314965" header="0.31496062992125984" footer="0.31496062992125984"/>
  <pageSetup paperSize="9" scale="56" fitToHeight="0" orientation="portrait" r:id="rId1"/>
  <headerFooter>
    <oddHeader>&amp;L&amp;"CorpoS"&amp;10&amp;K000000Internal&amp;1#</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7A93"/>
    <pageSetUpPr fitToPage="1"/>
  </sheetPr>
  <dimension ref="B1:K50"/>
  <sheetViews>
    <sheetView showGridLines="0" zoomScaleNormal="100" zoomScaleSheetLayoutView="100" workbookViewId="0"/>
  </sheetViews>
  <sheetFormatPr baseColWidth="10" defaultColWidth="11.5546875" defaultRowHeight="17.25" x14ac:dyDescent="0.3"/>
  <cols>
    <col min="1" max="2" width="2.6640625" style="15" customWidth="1"/>
    <col min="3" max="3" width="42.77734375" style="15" customWidth="1"/>
    <col min="4" max="4" width="13.5546875" style="15" customWidth="1"/>
    <col min="5" max="7" width="12.5546875" style="15" customWidth="1"/>
    <col min="8" max="8" width="2.33203125" style="15" customWidth="1"/>
    <col min="9" max="10" width="12.5546875" style="15" customWidth="1"/>
    <col min="11" max="11" width="2.6640625" style="15" customWidth="1"/>
    <col min="12" max="16384" width="11.5546875" style="15"/>
  </cols>
  <sheetData>
    <row r="1" spans="2:11" s="10" customFormat="1" ht="14.25" x14ac:dyDescent="0.2"/>
    <row r="2" spans="2:11" s="10" customFormat="1" ht="27" customHeight="1" x14ac:dyDescent="0.2">
      <c r="B2" s="69" t="s">
        <v>0</v>
      </c>
    </row>
    <row r="3" spans="2:11" s="10" customFormat="1" ht="3" customHeight="1" x14ac:dyDescent="0.2">
      <c r="B3" s="70"/>
    </row>
    <row r="4" spans="2:11" ht="18" customHeight="1" x14ac:dyDescent="0.3">
      <c r="B4" s="71" t="s">
        <v>22</v>
      </c>
      <c r="C4" s="10"/>
      <c r="D4" s="8"/>
      <c r="E4" s="9"/>
      <c r="F4" s="10"/>
      <c r="G4" s="10"/>
      <c r="H4" s="10"/>
      <c r="I4" s="10"/>
      <c r="J4" s="10"/>
    </row>
    <row r="5" spans="2:11" ht="3" customHeight="1" x14ac:dyDescent="0.3">
      <c r="B5" s="11"/>
      <c r="C5" s="11"/>
      <c r="D5" s="12"/>
      <c r="E5" s="13"/>
      <c r="F5" s="12"/>
      <c r="G5" s="12"/>
      <c r="H5" s="12"/>
      <c r="I5" s="12"/>
      <c r="J5" s="12"/>
    </row>
    <row r="6" spans="2:11" ht="15" customHeight="1" x14ac:dyDescent="0.3">
      <c r="B6" s="14"/>
      <c r="C6" s="14"/>
      <c r="D6" s="14"/>
      <c r="E6" s="14"/>
      <c r="F6" s="14"/>
      <c r="G6" s="14"/>
      <c r="H6" s="14"/>
      <c r="I6" s="14"/>
      <c r="J6" s="14"/>
      <c r="K6" s="30"/>
    </row>
    <row r="7" spans="2:11" ht="19.5" x14ac:dyDescent="0.4">
      <c r="B7" s="47" t="s">
        <v>30</v>
      </c>
      <c r="C7" s="48" t="s">
        <v>6</v>
      </c>
      <c r="D7" s="48"/>
      <c r="E7" s="49"/>
      <c r="F7" s="50"/>
      <c r="G7" s="50"/>
      <c r="H7" s="50"/>
      <c r="I7" s="50"/>
      <c r="J7" s="50"/>
    </row>
    <row r="8" spans="2:11" ht="6.75" customHeight="1" x14ac:dyDescent="0.3"/>
    <row r="9" spans="2:11" ht="21.75" x14ac:dyDescent="0.55000000000000004">
      <c r="I9" s="21" t="s">
        <v>32</v>
      </c>
      <c r="J9" s="21"/>
    </row>
    <row r="10" spans="2:11" ht="20.25" thickBot="1" x14ac:dyDescent="0.45">
      <c r="C10" s="18" t="s">
        <v>33</v>
      </c>
      <c r="D10" s="19"/>
      <c r="E10" s="20" t="s">
        <v>34</v>
      </c>
      <c r="F10" s="20" t="s">
        <v>35</v>
      </c>
      <c r="G10" s="20" t="s">
        <v>36</v>
      </c>
      <c r="H10" s="20"/>
      <c r="I10" s="22" t="s">
        <v>37</v>
      </c>
      <c r="J10" s="23" t="s">
        <v>38</v>
      </c>
    </row>
    <row r="11" spans="2:11" x14ac:dyDescent="0.3">
      <c r="B11" s="35"/>
      <c r="C11" s="36" t="s">
        <v>201</v>
      </c>
      <c r="D11" s="37"/>
      <c r="E11" s="38">
        <v>6296.106897096869</v>
      </c>
      <c r="F11" s="38">
        <v>6808.8879650302406</v>
      </c>
      <c r="G11" s="38">
        <v>5707.6360420812525</v>
      </c>
      <c r="H11" s="38"/>
      <c r="I11" s="38">
        <v>4052.6259651881064</v>
      </c>
      <c r="J11" s="38">
        <v>4183.540058054281</v>
      </c>
    </row>
    <row r="12" spans="2:11" x14ac:dyDescent="0.3">
      <c r="B12" s="35"/>
      <c r="C12" s="36" t="s">
        <v>202</v>
      </c>
      <c r="D12" s="77"/>
      <c r="E12" s="38">
        <v>22.725020696885718</v>
      </c>
      <c r="F12" s="38">
        <v>22.164035879166704</v>
      </c>
      <c r="G12" s="38">
        <v>22.689183163037789</v>
      </c>
      <c r="H12" s="38"/>
      <c r="I12" s="38">
        <v>22.560020806129138</v>
      </c>
      <c r="J12" s="38">
        <v>19.423739967667636</v>
      </c>
    </row>
    <row r="13" spans="2:11" x14ac:dyDescent="0.3">
      <c r="B13" s="35"/>
      <c r="C13" s="36" t="s">
        <v>203</v>
      </c>
      <c r="D13" s="36"/>
      <c r="E13" s="38">
        <v>17050.166990000002</v>
      </c>
      <c r="F13" s="38">
        <v>19558.431039999999</v>
      </c>
      <c r="G13" s="38">
        <v>15913.751</v>
      </c>
      <c r="H13" s="38"/>
      <c r="I13" s="38">
        <v>16197.906950000001</v>
      </c>
      <c r="J13" s="38">
        <v>15847.580132009996</v>
      </c>
    </row>
    <row r="14" spans="2:11" ht="19.5" x14ac:dyDescent="0.4">
      <c r="C14" s="31" t="s">
        <v>39</v>
      </c>
      <c r="D14" s="32"/>
      <c r="E14" s="150">
        <v>1200</v>
      </c>
      <c r="F14" s="150">
        <v>1391</v>
      </c>
      <c r="G14" s="150">
        <v>1207</v>
      </c>
      <c r="H14" s="150"/>
      <c r="I14" s="150">
        <v>919</v>
      </c>
      <c r="J14" s="150">
        <v>858</v>
      </c>
    </row>
    <row r="15" spans="2:11" ht="19.5" x14ac:dyDescent="0.4">
      <c r="C15" s="31" t="s">
        <v>40</v>
      </c>
      <c r="D15" s="32"/>
      <c r="E15" s="150">
        <v>210</v>
      </c>
      <c r="F15" s="150">
        <v>192</v>
      </c>
      <c r="G15" s="150">
        <v>-11</v>
      </c>
      <c r="H15" s="150"/>
      <c r="I15" s="150">
        <v>-52.31189131</v>
      </c>
      <c r="J15" s="150">
        <v>121</v>
      </c>
    </row>
    <row r="16" spans="2:11" x14ac:dyDescent="0.3">
      <c r="C16" s="81" t="s">
        <v>204</v>
      </c>
      <c r="D16" s="57"/>
      <c r="E16" s="58">
        <v>0.13800000000000001</v>
      </c>
      <c r="F16" s="58">
        <v>0.124</v>
      </c>
      <c r="G16" s="58">
        <v>-7.0000000000000001E-3</v>
      </c>
      <c r="H16" s="58"/>
      <c r="I16" s="58">
        <v>-4.4999999999999998E-2</v>
      </c>
      <c r="J16" s="58">
        <v>0.104</v>
      </c>
    </row>
    <row r="17" spans="2:10" x14ac:dyDescent="0.3">
      <c r="C17" s="36" t="s">
        <v>183</v>
      </c>
      <c r="D17" s="37"/>
      <c r="E17" s="38">
        <v>0</v>
      </c>
      <c r="F17" s="38">
        <v>0</v>
      </c>
      <c r="G17" s="38">
        <v>0</v>
      </c>
      <c r="H17" s="38"/>
      <c r="I17" s="38">
        <v>0</v>
      </c>
      <c r="J17" s="38">
        <v>0</v>
      </c>
    </row>
    <row r="18" spans="2:10" x14ac:dyDescent="0.3">
      <c r="C18" s="36" t="s">
        <v>184</v>
      </c>
      <c r="D18" s="37"/>
      <c r="E18" s="38">
        <v>0</v>
      </c>
      <c r="F18" s="38">
        <v>0</v>
      </c>
      <c r="G18" s="38">
        <v>-12.6</v>
      </c>
      <c r="H18" s="38"/>
      <c r="I18" s="38">
        <v>-2.8</v>
      </c>
      <c r="J18" s="38">
        <v>0</v>
      </c>
    </row>
    <row r="19" spans="2:10" x14ac:dyDescent="0.3">
      <c r="C19" s="36" t="s">
        <v>185</v>
      </c>
      <c r="D19" s="37"/>
      <c r="E19" s="38">
        <v>0</v>
      </c>
      <c r="F19" s="38">
        <v>0</v>
      </c>
      <c r="G19" s="38">
        <v>0</v>
      </c>
      <c r="H19" s="38"/>
      <c r="I19" s="38">
        <v>0</v>
      </c>
      <c r="J19" s="38">
        <v>0</v>
      </c>
    </row>
    <row r="20" spans="2:10" ht="19.5" x14ac:dyDescent="0.4">
      <c r="C20" s="31" t="s">
        <v>58</v>
      </c>
      <c r="D20" s="32"/>
      <c r="E20" s="150">
        <v>210</v>
      </c>
      <c r="F20" s="150">
        <v>192</v>
      </c>
      <c r="G20" s="150">
        <v>1.5999999999999996</v>
      </c>
      <c r="H20" s="150"/>
      <c r="I20" s="150">
        <v>-49.511891310000003</v>
      </c>
      <c r="J20" s="150">
        <v>121</v>
      </c>
    </row>
    <row r="21" spans="2:10" x14ac:dyDescent="0.3">
      <c r="C21" s="81" t="s">
        <v>205</v>
      </c>
      <c r="D21" s="57"/>
      <c r="E21" s="58">
        <v>0.13800000000000001</v>
      </c>
      <c r="F21" s="58">
        <v>0.124</v>
      </c>
      <c r="G21" s="58">
        <v>1E-3</v>
      </c>
      <c r="H21" s="58"/>
      <c r="I21" s="58">
        <v>-4.2999999999999997E-2</v>
      </c>
      <c r="J21" s="58">
        <v>0.104</v>
      </c>
    </row>
    <row r="22" spans="2:10" ht="19.5" x14ac:dyDescent="0.4">
      <c r="B22" s="17"/>
      <c r="C22" s="54"/>
      <c r="D22" s="55"/>
      <c r="E22" s="38"/>
      <c r="F22" s="38"/>
      <c r="G22" s="38"/>
      <c r="H22" s="38"/>
      <c r="I22" s="38"/>
      <c r="J22" s="38"/>
    </row>
    <row r="23" spans="2:10" ht="19.5" x14ac:dyDescent="0.4">
      <c r="C23" s="106" t="s">
        <v>206</v>
      </c>
      <c r="D23" s="107"/>
      <c r="E23" s="152">
        <v>1468</v>
      </c>
      <c r="F23" s="152">
        <v>1637</v>
      </c>
      <c r="G23" s="152">
        <v>1338</v>
      </c>
      <c r="H23" s="152"/>
      <c r="I23" s="152">
        <v>1457</v>
      </c>
      <c r="J23" s="152">
        <v>1713</v>
      </c>
    </row>
    <row r="24" spans="2:10" x14ac:dyDescent="0.3">
      <c r="C24" s="16" t="s">
        <v>207</v>
      </c>
    </row>
    <row r="25" spans="2:10" x14ac:dyDescent="0.3">
      <c r="E25" s="163"/>
      <c r="F25" s="163"/>
      <c r="G25" s="163"/>
      <c r="H25" s="163"/>
      <c r="I25" s="163"/>
      <c r="J25" s="163"/>
    </row>
    <row r="50" spans="11:11" x14ac:dyDescent="0.3">
      <c r="K50" s="30"/>
    </row>
  </sheetData>
  <pageMargins left="0.70866141732283472" right="0.70866141732283472" top="0.78740157480314965" bottom="0.78740157480314965" header="0.31496062992125984" footer="0.31496062992125984"/>
  <pageSetup paperSize="9" scale="56" fitToHeight="0" orientation="portrait" r:id="rId1"/>
  <headerFooter>
    <oddHeader>&amp;L&amp;"CorpoS"&amp;10&amp;K000000Internal&amp;1#</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007A93"/>
    <pageSetUpPr fitToPage="1"/>
  </sheetPr>
  <dimension ref="A1:K61"/>
  <sheetViews>
    <sheetView showGridLines="0" zoomScaleNormal="100" zoomScaleSheetLayoutView="100" workbookViewId="0"/>
  </sheetViews>
  <sheetFormatPr baseColWidth="10" defaultColWidth="11.5546875" defaultRowHeight="17.25" x14ac:dyDescent="0.3"/>
  <cols>
    <col min="1" max="1" width="4.21875" customWidth="1"/>
    <col min="2" max="2" width="2.6640625" customWidth="1"/>
    <col min="3" max="3" width="42.77734375" customWidth="1"/>
    <col min="4" max="4" width="13.5546875" customWidth="1"/>
    <col min="5" max="7" width="12.5546875" customWidth="1"/>
    <col min="8" max="8" width="2.33203125" customWidth="1"/>
    <col min="9" max="10" width="12.5546875" customWidth="1"/>
    <col min="11" max="11" width="2.6640625" style="15" customWidth="1"/>
  </cols>
  <sheetData>
    <row r="1" spans="1:11" s="10" customFormat="1" ht="13.5" customHeight="1" x14ac:dyDescent="0.2"/>
    <row r="2" spans="1:11" s="10" customFormat="1" ht="27" customHeight="1" x14ac:dyDescent="0.2">
      <c r="B2" s="69" t="s">
        <v>0</v>
      </c>
    </row>
    <row r="3" spans="1:11" s="10" customFormat="1" ht="3" customHeight="1" x14ac:dyDescent="0.2">
      <c r="B3" s="70"/>
    </row>
    <row r="4" spans="1:11" s="10" customFormat="1" ht="18" customHeight="1" x14ac:dyDescent="0.3">
      <c r="B4" s="71" t="s">
        <v>6</v>
      </c>
      <c r="D4" s="15"/>
      <c r="E4" s="9"/>
    </row>
    <row r="5" spans="1:11" s="10" customFormat="1" ht="3" customHeight="1" x14ac:dyDescent="0.2">
      <c r="A5" s="7"/>
      <c r="B5" s="11"/>
      <c r="C5" s="11"/>
      <c r="D5" s="12"/>
      <c r="E5" s="13"/>
      <c r="F5" s="12"/>
      <c r="G5" s="12"/>
      <c r="H5" s="12"/>
      <c r="I5" s="12"/>
      <c r="J5" s="12"/>
      <c r="K5" s="7"/>
    </row>
    <row r="6" spans="1:11" s="67" customFormat="1" ht="15.75" customHeight="1" x14ac:dyDescent="0.2">
      <c r="A6" s="14"/>
      <c r="B6" s="14"/>
      <c r="C6" s="14"/>
      <c r="D6" s="14"/>
      <c r="E6" s="14"/>
      <c r="F6" s="14"/>
      <c r="G6" s="14"/>
      <c r="H6" s="14"/>
      <c r="I6" s="14"/>
      <c r="J6" s="14"/>
      <c r="K6" s="14"/>
    </row>
    <row r="7" spans="1:11" s="68" customFormat="1" ht="18" customHeight="1" x14ac:dyDescent="0.4">
      <c r="A7" s="30"/>
      <c r="B7" s="47" t="s">
        <v>30</v>
      </c>
      <c r="C7" s="48" t="s">
        <v>208</v>
      </c>
      <c r="D7" s="48"/>
      <c r="E7" s="49"/>
      <c r="F7" s="50"/>
      <c r="G7" s="50"/>
      <c r="H7" s="50"/>
      <c r="I7" s="50"/>
      <c r="J7" s="50"/>
      <c r="K7" s="30"/>
    </row>
    <row r="8" spans="1:11" s="15" customFormat="1" ht="6.75" customHeight="1" x14ac:dyDescent="0.3"/>
    <row r="9" spans="1:11" s="15" customFormat="1" ht="18" customHeight="1" x14ac:dyDescent="0.55000000000000004">
      <c r="I9" s="21" t="s">
        <v>32</v>
      </c>
      <c r="J9" s="21"/>
    </row>
    <row r="10" spans="1:11" s="15" customFormat="1" ht="39.75" thickBot="1" x14ac:dyDescent="0.45">
      <c r="C10" s="18" t="s">
        <v>33</v>
      </c>
      <c r="D10" s="19"/>
      <c r="E10" s="20" t="s">
        <v>209</v>
      </c>
      <c r="F10" s="20" t="s">
        <v>210</v>
      </c>
      <c r="G10" s="20" t="s">
        <v>211</v>
      </c>
      <c r="H10" s="20"/>
      <c r="I10" s="23" t="s">
        <v>38</v>
      </c>
      <c r="J10" s="141" t="s">
        <v>212</v>
      </c>
    </row>
    <row r="11" spans="1:11" s="42" customFormat="1" ht="18" customHeight="1" x14ac:dyDescent="0.3">
      <c r="C11" s="59" t="s">
        <v>213</v>
      </c>
      <c r="D11" s="45"/>
      <c r="E11" s="46"/>
      <c r="F11" s="46"/>
      <c r="G11" s="46"/>
      <c r="H11" s="46"/>
      <c r="I11" s="46"/>
      <c r="J11" s="46"/>
      <c r="K11" s="15"/>
    </row>
    <row r="12" spans="1:11" s="35" customFormat="1" ht="18" customHeight="1" x14ac:dyDescent="0.3">
      <c r="C12" s="43" t="s">
        <v>125</v>
      </c>
      <c r="D12" s="44"/>
      <c r="E12" s="38">
        <v>548</v>
      </c>
      <c r="F12" s="38">
        <v>1094</v>
      </c>
      <c r="G12" s="38">
        <v>1663</v>
      </c>
      <c r="H12" s="38"/>
      <c r="I12" s="38">
        <v>1475</v>
      </c>
      <c r="J12" s="38"/>
      <c r="K12" s="15"/>
    </row>
    <row r="13" spans="1:11" s="35" customFormat="1" ht="18" customHeight="1" x14ac:dyDescent="0.3">
      <c r="C13" s="41" t="s">
        <v>118</v>
      </c>
      <c r="D13" s="40"/>
      <c r="E13" s="38">
        <v>2912</v>
      </c>
      <c r="F13" s="38">
        <v>4729</v>
      </c>
      <c r="G13" s="38">
        <v>5841</v>
      </c>
      <c r="H13" s="38"/>
      <c r="I13" s="38">
        <v>4368</v>
      </c>
      <c r="J13" s="38"/>
      <c r="K13" s="15"/>
    </row>
    <row r="14" spans="1:11" s="15" customFormat="1" ht="18" customHeight="1" x14ac:dyDescent="0.4">
      <c r="C14" s="31" t="s">
        <v>214</v>
      </c>
      <c r="D14" s="32"/>
      <c r="E14" s="150">
        <v>3460</v>
      </c>
      <c r="F14" s="150">
        <v>5823</v>
      </c>
      <c r="G14" s="150">
        <v>7504</v>
      </c>
      <c r="H14" s="150"/>
      <c r="I14" s="150">
        <v>5842</v>
      </c>
      <c r="J14" s="160" t="s">
        <v>215</v>
      </c>
    </row>
    <row r="15" spans="1:11" s="15" customFormat="1" ht="18" customHeight="1" x14ac:dyDescent="0.3">
      <c r="C15" s="131" t="s">
        <v>216</v>
      </c>
      <c r="D15" s="132"/>
      <c r="E15" s="139">
        <f>-19387+79</f>
        <v>-19308</v>
      </c>
      <c r="F15" s="139">
        <f>-23296+72</f>
        <v>-23224</v>
      </c>
      <c r="G15" s="139">
        <f>-20548+129</f>
        <v>-20419</v>
      </c>
      <c r="H15" s="139"/>
      <c r="I15" s="139">
        <f>-18825+37</f>
        <v>-18788</v>
      </c>
      <c r="J15" s="139"/>
    </row>
    <row r="16" spans="1:11" s="15" customFormat="1" ht="18" customHeight="1" x14ac:dyDescent="0.4">
      <c r="C16" s="31" t="s">
        <v>217</v>
      </c>
      <c r="D16" s="32"/>
      <c r="E16" s="150">
        <v>-15848</v>
      </c>
      <c r="F16" s="150">
        <v>-17401</v>
      </c>
      <c r="G16" s="150">
        <v>-12915</v>
      </c>
      <c r="H16" s="150"/>
      <c r="I16" s="150">
        <v>-12946</v>
      </c>
      <c r="J16" s="150"/>
    </row>
    <row r="17" spans="1:11" s="15" customFormat="1" ht="18" customHeight="1" x14ac:dyDescent="0.3">
      <c r="K17" s="35"/>
    </row>
    <row r="18" spans="1:11" s="15" customFormat="1" ht="18" customHeight="1" x14ac:dyDescent="0.4">
      <c r="A18" s="30"/>
      <c r="B18" s="47" t="s">
        <v>55</v>
      </c>
      <c r="C18" s="48" t="s">
        <v>218</v>
      </c>
      <c r="D18" s="48"/>
      <c r="E18" s="49"/>
      <c r="F18" s="50"/>
      <c r="G18" s="50"/>
      <c r="H18" s="50"/>
      <c r="I18" s="50"/>
      <c r="J18" s="50"/>
      <c r="K18" s="35"/>
    </row>
    <row r="19" spans="1:11" s="15" customFormat="1" ht="25.15" customHeight="1" x14ac:dyDescent="0.55000000000000004">
      <c r="I19" s="21" t="s">
        <v>32</v>
      </c>
      <c r="J19" s="21"/>
    </row>
    <row r="20" spans="1:11" s="15" customFormat="1" ht="39.75" thickBot="1" x14ac:dyDescent="0.45">
      <c r="C20" s="18" t="s">
        <v>33</v>
      </c>
      <c r="D20" s="19"/>
      <c r="E20" s="20" t="s">
        <v>209</v>
      </c>
      <c r="F20" s="20" t="s">
        <v>210</v>
      </c>
      <c r="G20" s="20" t="s">
        <v>211</v>
      </c>
      <c r="H20" s="20"/>
      <c r="I20" s="23" t="s">
        <v>38</v>
      </c>
      <c r="J20" s="141" t="s">
        <v>212</v>
      </c>
    </row>
    <row r="21" spans="1:11" s="42" customFormat="1" ht="18" customHeight="1" x14ac:dyDescent="0.3">
      <c r="C21" s="60" t="s">
        <v>219</v>
      </c>
      <c r="D21" s="51"/>
      <c r="E21" s="52"/>
      <c r="F21" s="52"/>
      <c r="G21" s="52"/>
      <c r="H21" s="52"/>
      <c r="I21" s="52"/>
      <c r="J21" s="52"/>
      <c r="K21" s="15"/>
    </row>
    <row r="22" spans="1:11" s="35" customFormat="1" ht="18" customHeight="1" x14ac:dyDescent="0.2">
      <c r="C22" s="43" t="s">
        <v>125</v>
      </c>
      <c r="D22" s="44"/>
      <c r="E22" s="38">
        <v>475</v>
      </c>
      <c r="F22" s="38">
        <v>1045</v>
      </c>
      <c r="G22" s="38">
        <v>1556</v>
      </c>
      <c r="H22" s="38"/>
      <c r="I22" s="38">
        <v>1430</v>
      </c>
      <c r="J22" s="38"/>
      <c r="K22" s="30"/>
    </row>
    <row r="23" spans="1:11" s="35" customFormat="1" ht="18" customHeight="1" x14ac:dyDescent="0.3">
      <c r="C23" s="41" t="s">
        <v>118</v>
      </c>
      <c r="D23" s="40"/>
      <c r="E23" s="38">
        <v>2912</v>
      </c>
      <c r="F23" s="38">
        <v>4716</v>
      </c>
      <c r="G23" s="38">
        <v>5812</v>
      </c>
      <c r="H23" s="38"/>
      <c r="I23" s="38">
        <v>4329</v>
      </c>
      <c r="J23" s="38"/>
      <c r="K23" s="15"/>
    </row>
    <row r="24" spans="1:11" s="15" customFormat="1" ht="18" customHeight="1" x14ac:dyDescent="0.4">
      <c r="C24" s="31" t="s">
        <v>220</v>
      </c>
      <c r="D24" s="32"/>
      <c r="E24" s="150">
        <v>3387</v>
      </c>
      <c r="F24" s="150">
        <v>5761</v>
      </c>
      <c r="G24" s="150">
        <v>7368</v>
      </c>
      <c r="H24" s="150"/>
      <c r="I24" s="150">
        <v>5758</v>
      </c>
      <c r="J24" s="150"/>
    </row>
    <row r="25" spans="1:11" s="15" customFormat="1" ht="18" customHeight="1" x14ac:dyDescent="0.3">
      <c r="C25" s="26" t="s">
        <v>221</v>
      </c>
      <c r="D25" s="24"/>
      <c r="E25" s="38">
        <f>-3951+79</f>
        <v>-3872</v>
      </c>
      <c r="F25" s="38">
        <f>-5495+72</f>
        <v>-5423</v>
      </c>
      <c r="G25" s="38">
        <f>-5927+129</f>
        <v>-5798</v>
      </c>
      <c r="H25" s="38"/>
      <c r="I25" s="38">
        <f>-4785+37</f>
        <v>-4748</v>
      </c>
      <c r="J25" s="38"/>
    </row>
    <row r="26" spans="1:11" s="15" customFormat="1" ht="18" customHeight="1" x14ac:dyDescent="0.4">
      <c r="C26" s="31" t="s">
        <v>222</v>
      </c>
      <c r="D26" s="32"/>
      <c r="E26" s="150">
        <v>-485</v>
      </c>
      <c r="F26" s="150">
        <v>338</v>
      </c>
      <c r="G26" s="150">
        <v>1570</v>
      </c>
      <c r="H26" s="150"/>
      <c r="I26" s="150">
        <v>1010</v>
      </c>
      <c r="J26" s="160" t="s">
        <v>223</v>
      </c>
    </row>
    <row r="27" spans="1:11" s="15" customFormat="1" ht="15" customHeight="1" x14ac:dyDescent="0.3">
      <c r="C27" s="179" t="s">
        <v>224</v>
      </c>
      <c r="D27" s="179"/>
      <c r="E27" s="179"/>
      <c r="F27" s="179"/>
      <c r="G27" s="179"/>
      <c r="H27" s="179"/>
      <c r="I27" s="179"/>
      <c r="J27" s="179"/>
    </row>
    <row r="28" spans="1:11" s="15" customFormat="1" ht="27" customHeight="1" x14ac:dyDescent="0.3">
      <c r="C28" s="180"/>
      <c r="D28" s="180"/>
      <c r="E28" s="180"/>
      <c r="F28" s="180"/>
      <c r="G28" s="180"/>
      <c r="H28" s="180"/>
      <c r="I28" s="180"/>
      <c r="J28" s="180"/>
    </row>
    <row r="29" spans="1:11" s="15" customFormat="1" ht="15" customHeight="1" x14ac:dyDescent="0.3">
      <c r="C29" s="142"/>
      <c r="D29" s="142"/>
      <c r="E29" s="142"/>
      <c r="F29" s="142"/>
      <c r="G29" s="142"/>
      <c r="H29" s="142"/>
      <c r="I29" s="142"/>
      <c r="J29" s="142"/>
    </row>
    <row r="30" spans="1:11" s="68" customFormat="1" ht="18" customHeight="1" x14ac:dyDescent="0.4">
      <c r="A30" s="30"/>
      <c r="B30" s="47" t="s">
        <v>64</v>
      </c>
      <c r="C30" s="48" t="s">
        <v>225</v>
      </c>
      <c r="D30" s="48"/>
      <c r="E30" s="49"/>
      <c r="F30" s="50"/>
      <c r="G30" s="50"/>
      <c r="H30" s="50"/>
      <c r="I30" s="50"/>
      <c r="J30" s="50"/>
      <c r="K30" s="15"/>
    </row>
    <row r="31" spans="1:11" s="15" customFormat="1" ht="6.75" customHeight="1" x14ac:dyDescent="0.3"/>
    <row r="32" spans="1:11" s="15" customFormat="1" ht="18" customHeight="1" x14ac:dyDescent="0.55000000000000004">
      <c r="I32" s="21" t="s">
        <v>32</v>
      </c>
      <c r="J32" s="21"/>
    </row>
    <row r="33" spans="3:11" s="15" customFormat="1" ht="18" customHeight="1" thickBot="1" x14ac:dyDescent="0.45">
      <c r="C33" s="18" t="s">
        <v>33</v>
      </c>
      <c r="D33" s="19"/>
      <c r="E33" s="20" t="s">
        <v>209</v>
      </c>
      <c r="F33" s="20" t="s">
        <v>210</v>
      </c>
      <c r="G33" s="20" t="s">
        <v>211</v>
      </c>
      <c r="H33" s="20"/>
      <c r="I33" s="153" t="s">
        <v>38</v>
      </c>
      <c r="J33" s="153"/>
    </row>
    <row r="34" spans="3:11" s="42" customFormat="1" ht="18" customHeight="1" x14ac:dyDescent="0.3">
      <c r="C34" s="59" t="s">
        <v>225</v>
      </c>
      <c r="D34" s="45"/>
      <c r="E34" s="46"/>
      <c r="F34" s="46"/>
      <c r="G34" s="46"/>
      <c r="H34" s="46"/>
      <c r="I34" s="46"/>
      <c r="J34" s="46"/>
      <c r="K34" s="15"/>
    </row>
    <row r="35" spans="3:11" s="35" customFormat="1" ht="18" customHeight="1" x14ac:dyDescent="0.3">
      <c r="C35" s="36" t="s">
        <v>226</v>
      </c>
      <c r="D35" s="37"/>
      <c r="E35" s="38">
        <v>-6629</v>
      </c>
      <c r="F35" s="38">
        <v>-7793</v>
      </c>
      <c r="G35" s="38">
        <v>-8555</v>
      </c>
      <c r="H35" s="38"/>
      <c r="I35" s="88">
        <v>-8010</v>
      </c>
      <c r="J35" s="88"/>
      <c r="K35" s="15"/>
    </row>
    <row r="36" spans="3:11" s="35" customFormat="1" ht="18" customHeight="1" x14ac:dyDescent="0.3">
      <c r="C36" s="36" t="s">
        <v>227</v>
      </c>
      <c r="D36" s="37"/>
      <c r="E36" s="38">
        <v>4757</v>
      </c>
      <c r="F36" s="38">
        <v>5293</v>
      </c>
      <c r="G36" s="38">
        <v>5644</v>
      </c>
      <c r="H36" s="38"/>
      <c r="I36" s="38">
        <v>5880</v>
      </c>
      <c r="J36" s="38"/>
      <c r="K36" s="15"/>
    </row>
    <row r="37" spans="3:11" s="35" customFormat="1" ht="18" customHeight="1" x14ac:dyDescent="0.3">
      <c r="C37" s="36" t="s">
        <v>228</v>
      </c>
      <c r="D37" s="37"/>
      <c r="E37" s="38">
        <v>-1872</v>
      </c>
      <c r="F37" s="38">
        <v>-2500</v>
      </c>
      <c r="G37" s="38">
        <v>-2911</v>
      </c>
      <c r="H37" s="38"/>
      <c r="I37" s="38">
        <v>-2130</v>
      </c>
      <c r="J37" s="38"/>
      <c r="K37" s="15"/>
    </row>
    <row r="38" spans="3:11" s="82" customFormat="1" ht="18" customHeight="1" x14ac:dyDescent="0.3">
      <c r="C38" s="80" t="s">
        <v>229</v>
      </c>
      <c r="D38" s="83"/>
      <c r="E38" s="164">
        <v>0.71760446522854127</v>
      </c>
      <c r="F38" s="164">
        <v>0.6791992814063903</v>
      </c>
      <c r="G38" s="164">
        <v>0.65973115137346583</v>
      </c>
      <c r="H38" s="164"/>
      <c r="I38" s="165">
        <v>0.73408239700374533</v>
      </c>
      <c r="J38" s="165"/>
      <c r="K38" s="15"/>
    </row>
    <row r="39" spans="3:11" s="15" customFormat="1" ht="5.25" customHeight="1" x14ac:dyDescent="0.3">
      <c r="C39" s="27"/>
      <c r="D39" s="28"/>
      <c r="E39" s="96"/>
      <c r="F39" s="96"/>
      <c r="G39" s="96"/>
      <c r="H39" s="96"/>
      <c r="I39" s="96"/>
      <c r="J39" s="96"/>
    </row>
    <row r="61" spans="11:11" x14ac:dyDescent="0.2">
      <c r="K61" s="30"/>
    </row>
  </sheetData>
  <mergeCells count="1">
    <mergeCell ref="C27:J28"/>
  </mergeCells>
  <pageMargins left="0.70866141732283472" right="0.70866141732283472" top="0.78740157480314965" bottom="0.78740157480314965" header="0.31496062992125984" footer="0.31496062992125984"/>
  <pageSetup paperSize="9" scale="55" fitToHeight="0" orientation="portrait" r:id="rId1"/>
  <headerFooter>
    <oddHeader>&amp;L&amp;"CorpoS"&amp;10&amp;K000000Internal&amp;1#</oddHeader>
  </headerFooter>
  <customProperties>
    <customPr name="SHEET_UNIQUE_ID" r:id="rId2"/>
  </customPropertie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007A93"/>
    <pageSetUpPr fitToPage="1"/>
  </sheetPr>
  <dimension ref="A1:K72"/>
  <sheetViews>
    <sheetView showGridLines="0" zoomScaleNormal="100" zoomScaleSheetLayoutView="100" workbookViewId="0"/>
  </sheetViews>
  <sheetFormatPr baseColWidth="10" defaultColWidth="11.5546875" defaultRowHeight="17.25" x14ac:dyDescent="0.3"/>
  <cols>
    <col min="1" max="2" width="2.6640625" style="15" customWidth="1"/>
    <col min="3" max="3" width="42.77734375" style="15" customWidth="1"/>
    <col min="4" max="4" width="13.5546875" style="15" customWidth="1"/>
    <col min="5" max="7" width="12.5546875" style="15" customWidth="1"/>
    <col min="8" max="8" width="2.33203125" style="15" customWidth="1"/>
    <col min="9" max="10" width="12.5546875" style="15" customWidth="1"/>
    <col min="11" max="11" width="2.6640625" style="15" customWidth="1"/>
    <col min="12" max="16384" width="11.5546875" style="15"/>
  </cols>
  <sheetData>
    <row r="1" spans="1:11" s="10" customFormat="1" ht="13.5" customHeight="1" x14ac:dyDescent="0.2"/>
    <row r="2" spans="1:11" s="10" customFormat="1" ht="27" customHeight="1" x14ac:dyDescent="0.2">
      <c r="B2" s="69" t="s">
        <v>0</v>
      </c>
    </row>
    <row r="3" spans="1:11" s="10" customFormat="1" ht="3" customHeight="1" x14ac:dyDescent="0.2">
      <c r="B3" s="70"/>
    </row>
    <row r="4" spans="1:11" s="10" customFormat="1" ht="18" customHeight="1" x14ac:dyDescent="0.2">
      <c r="B4" s="71" t="s">
        <v>230</v>
      </c>
      <c r="D4" s="8"/>
      <c r="E4" s="9"/>
    </row>
    <row r="5" spans="1:11" s="10" customFormat="1" ht="3" customHeight="1" x14ac:dyDescent="0.2">
      <c r="A5" s="7"/>
      <c r="B5" s="11"/>
      <c r="C5" s="11"/>
      <c r="D5" s="12"/>
      <c r="E5" s="13"/>
      <c r="F5" s="12"/>
      <c r="G5" s="12"/>
      <c r="H5" s="12"/>
      <c r="I5" s="12"/>
      <c r="J5" s="12"/>
      <c r="K5" s="7"/>
    </row>
    <row r="6" spans="1:11" s="67" customFormat="1" ht="15.75" customHeight="1" x14ac:dyDescent="0.2">
      <c r="A6" s="14"/>
      <c r="B6" s="14"/>
      <c r="C6" s="14"/>
      <c r="D6" s="14"/>
      <c r="E6" s="14"/>
      <c r="F6" s="14"/>
      <c r="G6" s="14"/>
      <c r="H6" s="14"/>
      <c r="I6" s="14"/>
      <c r="J6" s="14"/>
      <c r="K6" s="14"/>
    </row>
    <row r="7" spans="1:11" s="68" customFormat="1" ht="18" customHeight="1" x14ac:dyDescent="0.4">
      <c r="A7" s="30"/>
      <c r="B7" s="47" t="s">
        <v>30</v>
      </c>
      <c r="C7" s="48" t="s">
        <v>231</v>
      </c>
      <c r="D7" s="48"/>
      <c r="E7" s="49"/>
      <c r="F7" s="50"/>
      <c r="G7" s="50"/>
      <c r="H7" s="50"/>
      <c r="I7" s="50"/>
      <c r="J7" s="50"/>
      <c r="K7" s="30"/>
    </row>
    <row r="8" spans="1:11" ht="6.75" customHeight="1" x14ac:dyDescent="0.3"/>
    <row r="9" spans="1:11" ht="18" customHeight="1" x14ac:dyDescent="0.55000000000000004">
      <c r="I9" s="21"/>
      <c r="J9" s="21"/>
    </row>
    <row r="10" spans="1:11" ht="18" customHeight="1" thickBot="1" x14ac:dyDescent="0.45">
      <c r="C10" s="18"/>
      <c r="D10" s="19"/>
      <c r="E10" s="20"/>
      <c r="F10" s="90">
        <v>2021</v>
      </c>
      <c r="G10" s="91"/>
      <c r="H10" s="91"/>
      <c r="I10" s="90">
        <v>2022</v>
      </c>
      <c r="J10" s="91"/>
    </row>
    <row r="11" spans="1:11" ht="18" customHeight="1" x14ac:dyDescent="0.4">
      <c r="C11" s="109" t="s">
        <v>67</v>
      </c>
      <c r="D11" s="79"/>
      <c r="E11" s="66"/>
      <c r="F11" s="92" t="s">
        <v>232</v>
      </c>
      <c r="G11" s="93"/>
      <c r="H11" s="93"/>
      <c r="I11" s="92" t="s">
        <v>233</v>
      </c>
      <c r="J11" s="93"/>
    </row>
    <row r="12" spans="1:11" ht="18" customHeight="1" x14ac:dyDescent="0.4">
      <c r="C12" s="109" t="s">
        <v>234</v>
      </c>
      <c r="D12" s="79"/>
      <c r="E12" s="66"/>
      <c r="F12" s="92" t="s">
        <v>232</v>
      </c>
      <c r="G12" s="93"/>
      <c r="H12" s="93"/>
      <c r="I12" s="92" t="s">
        <v>233</v>
      </c>
      <c r="J12" s="93"/>
    </row>
    <row r="13" spans="1:11" x14ac:dyDescent="0.3">
      <c r="F13" s="35"/>
      <c r="G13" s="35"/>
      <c r="H13" s="35"/>
      <c r="I13" s="35"/>
      <c r="J13" s="35"/>
    </row>
    <row r="14" spans="1:11" s="68" customFormat="1" ht="18" customHeight="1" x14ac:dyDescent="0.3">
      <c r="A14" s="30"/>
      <c r="B14" s="47" t="s">
        <v>55</v>
      </c>
      <c r="C14" s="48" t="s">
        <v>235</v>
      </c>
      <c r="D14" s="48"/>
      <c r="E14" s="49"/>
      <c r="F14" s="94"/>
      <c r="G14" s="94"/>
      <c r="H14" s="94"/>
      <c r="I14" s="94"/>
      <c r="J14" s="94"/>
      <c r="K14" s="15"/>
    </row>
    <row r="15" spans="1:11" ht="6.75" customHeight="1" x14ac:dyDescent="0.3">
      <c r="F15" s="35"/>
      <c r="G15" s="35"/>
      <c r="H15" s="35"/>
      <c r="I15" s="35"/>
      <c r="J15" s="35"/>
    </row>
    <row r="16" spans="1:11" ht="18" customHeight="1" x14ac:dyDescent="0.3">
      <c r="F16" s="35"/>
      <c r="G16" s="35"/>
      <c r="H16" s="35"/>
      <c r="I16" s="95"/>
      <c r="J16" s="95"/>
    </row>
    <row r="17" spans="1:11" ht="18" customHeight="1" thickBot="1" x14ac:dyDescent="0.45">
      <c r="C17" s="18" t="s">
        <v>236</v>
      </c>
      <c r="D17" s="19"/>
      <c r="E17" s="20"/>
      <c r="F17" s="90">
        <v>2021</v>
      </c>
      <c r="G17" s="91"/>
      <c r="H17" s="91"/>
      <c r="I17" s="90">
        <v>2022</v>
      </c>
      <c r="J17" s="91"/>
      <c r="K17" s="35"/>
    </row>
    <row r="18" spans="1:11" ht="18" customHeight="1" x14ac:dyDescent="0.4">
      <c r="C18" s="109" t="s">
        <v>237</v>
      </c>
      <c r="D18" s="79"/>
      <c r="E18" s="66"/>
      <c r="F18" s="92" t="s">
        <v>238</v>
      </c>
      <c r="G18" s="93"/>
      <c r="H18" s="93"/>
      <c r="I18" s="92" t="s">
        <v>232</v>
      </c>
      <c r="J18" s="93"/>
      <c r="K18" s="35"/>
    </row>
    <row r="19" spans="1:11" ht="18" customHeight="1" x14ac:dyDescent="0.4">
      <c r="C19" s="109" t="s">
        <v>40</v>
      </c>
      <c r="D19" s="79"/>
      <c r="E19" s="66"/>
      <c r="F19" s="92" t="s">
        <v>239</v>
      </c>
      <c r="G19" s="93"/>
      <c r="H19" s="93"/>
      <c r="I19" s="92" t="s">
        <v>240</v>
      </c>
      <c r="J19" s="93"/>
      <c r="K19" s="35"/>
    </row>
    <row r="20" spans="1:11" ht="18" customHeight="1" x14ac:dyDescent="0.4">
      <c r="C20" s="109" t="s">
        <v>58</v>
      </c>
      <c r="D20" s="79"/>
      <c r="E20" s="66"/>
      <c r="F20" s="92" t="s">
        <v>241</v>
      </c>
      <c r="G20" s="93"/>
      <c r="H20" s="93"/>
      <c r="I20" s="92" t="s">
        <v>232</v>
      </c>
      <c r="J20" s="93"/>
    </row>
    <row r="21" spans="1:11" ht="18" customHeight="1" x14ac:dyDescent="0.4">
      <c r="C21" s="109" t="s">
        <v>242</v>
      </c>
      <c r="D21" s="79"/>
      <c r="E21" s="66"/>
      <c r="F21" s="92" t="s">
        <v>243</v>
      </c>
      <c r="G21" s="93"/>
      <c r="H21" s="93"/>
      <c r="I21" s="92" t="s">
        <v>244</v>
      </c>
      <c r="J21" s="93"/>
    </row>
    <row r="22" spans="1:11" ht="18" customHeight="1" x14ac:dyDescent="0.4">
      <c r="C22" s="109" t="s">
        <v>245</v>
      </c>
      <c r="D22" s="79"/>
      <c r="E22" s="66"/>
      <c r="F22" s="92" t="s">
        <v>246</v>
      </c>
      <c r="G22" s="93"/>
      <c r="H22" s="93"/>
      <c r="I22" s="92" t="s">
        <v>240</v>
      </c>
      <c r="J22" s="93"/>
      <c r="K22" s="35"/>
    </row>
    <row r="23" spans="1:11" ht="5.25" customHeight="1" x14ac:dyDescent="0.3">
      <c r="C23" s="27"/>
      <c r="D23" s="28"/>
      <c r="E23" s="96"/>
      <c r="F23" s="96"/>
      <c r="G23" s="96"/>
      <c r="H23" s="96"/>
      <c r="I23" s="96"/>
      <c r="J23" s="96"/>
      <c r="K23" s="35"/>
    </row>
    <row r="24" spans="1:11" ht="18" customHeight="1" x14ac:dyDescent="0.4">
      <c r="C24" s="109" t="s">
        <v>43</v>
      </c>
      <c r="D24" s="79"/>
      <c r="E24" s="66"/>
      <c r="F24" s="92" t="s">
        <v>247</v>
      </c>
      <c r="G24" s="93"/>
      <c r="H24" s="93"/>
      <c r="I24" s="92" t="s">
        <v>248</v>
      </c>
      <c r="J24" s="93"/>
    </row>
    <row r="25" spans="1:11" ht="18" customHeight="1" x14ac:dyDescent="0.4">
      <c r="C25" s="109" t="s">
        <v>249</v>
      </c>
      <c r="D25" s="79"/>
      <c r="E25" s="66"/>
      <c r="F25" s="92" t="s">
        <v>250</v>
      </c>
      <c r="G25" s="93"/>
      <c r="H25" s="93"/>
      <c r="I25" s="146" t="s">
        <v>251</v>
      </c>
      <c r="J25" s="147"/>
    </row>
    <row r="26" spans="1:11" x14ac:dyDescent="0.3">
      <c r="F26" s="35"/>
      <c r="G26" s="35"/>
      <c r="H26" s="35"/>
      <c r="I26" s="35"/>
      <c r="J26" s="35"/>
    </row>
    <row r="27" spans="1:11" s="68" customFormat="1" ht="18" customHeight="1" x14ac:dyDescent="0.3">
      <c r="A27" s="30"/>
      <c r="B27" s="47" t="s">
        <v>64</v>
      </c>
      <c r="C27" s="48" t="s">
        <v>252</v>
      </c>
      <c r="D27" s="48"/>
      <c r="E27" s="49"/>
      <c r="F27" s="94"/>
      <c r="G27" s="94"/>
      <c r="H27" s="94"/>
      <c r="I27" s="94"/>
      <c r="J27" s="94"/>
      <c r="K27" s="30"/>
    </row>
    <row r="28" spans="1:11" ht="6.75" customHeight="1" x14ac:dyDescent="0.3">
      <c r="F28" s="35"/>
      <c r="G28" s="35"/>
      <c r="H28" s="35"/>
      <c r="I28" s="35"/>
      <c r="J28" s="35"/>
    </row>
    <row r="29" spans="1:11" ht="18" customHeight="1" x14ac:dyDescent="0.3">
      <c r="F29" s="35"/>
      <c r="G29" s="35"/>
      <c r="H29" s="35"/>
      <c r="I29" s="95"/>
      <c r="J29" s="95"/>
    </row>
    <row r="30" spans="1:11" ht="18" customHeight="1" thickBot="1" x14ac:dyDescent="0.45">
      <c r="C30" s="18"/>
      <c r="D30" s="19"/>
      <c r="E30" s="20"/>
      <c r="F30" s="90">
        <v>2021</v>
      </c>
      <c r="G30" s="91"/>
      <c r="H30" s="158"/>
      <c r="I30"/>
      <c r="J30"/>
    </row>
    <row r="31" spans="1:11" s="42" customFormat="1" ht="18" customHeight="1" x14ac:dyDescent="0.3">
      <c r="C31" s="63" t="s">
        <v>16</v>
      </c>
      <c r="D31" s="110"/>
      <c r="E31" s="111"/>
      <c r="F31" s="111"/>
      <c r="G31" s="111"/>
      <c r="I31"/>
      <c r="J31"/>
      <c r="K31" s="15"/>
    </row>
    <row r="32" spans="1:11" ht="18" customHeight="1" x14ac:dyDescent="0.4">
      <c r="C32" s="109" t="s">
        <v>253</v>
      </c>
      <c r="D32" s="79"/>
      <c r="E32" s="66"/>
      <c r="F32" s="92" t="s">
        <v>254</v>
      </c>
      <c r="G32" s="93"/>
      <c r="H32" s="159"/>
      <c r="I32"/>
      <c r="J32"/>
    </row>
    <row r="33" spans="3:11" ht="18" customHeight="1" x14ac:dyDescent="0.4">
      <c r="C33" s="109" t="s">
        <v>59</v>
      </c>
      <c r="D33" s="79"/>
      <c r="E33" s="66"/>
      <c r="F33" s="92" t="s">
        <v>255</v>
      </c>
      <c r="G33" s="93"/>
      <c r="H33" s="159"/>
      <c r="I33"/>
      <c r="J33"/>
    </row>
    <row r="34" spans="3:11" ht="5.25" customHeight="1" x14ac:dyDescent="0.3">
      <c r="C34" s="27"/>
      <c r="D34" s="28"/>
      <c r="E34" s="96"/>
      <c r="F34" s="96"/>
      <c r="G34" s="96"/>
      <c r="H34" s="96"/>
      <c r="I34"/>
      <c r="J34"/>
    </row>
    <row r="35" spans="3:11" s="42" customFormat="1" ht="18" customHeight="1" x14ac:dyDescent="0.3">
      <c r="C35" s="63" t="s">
        <v>14</v>
      </c>
      <c r="D35" s="64"/>
      <c r="I35"/>
      <c r="J35"/>
      <c r="K35" s="15"/>
    </row>
    <row r="36" spans="3:11" ht="18" customHeight="1" x14ac:dyDescent="0.4">
      <c r="C36" s="109" t="s">
        <v>253</v>
      </c>
      <c r="D36" s="79"/>
      <c r="E36" s="66"/>
      <c r="F36" s="92" t="s">
        <v>256</v>
      </c>
      <c r="G36" s="93"/>
      <c r="H36" s="159"/>
      <c r="I36"/>
      <c r="J36"/>
    </row>
    <row r="37" spans="3:11" ht="18" customHeight="1" x14ac:dyDescent="0.4">
      <c r="C37" s="109" t="s">
        <v>59</v>
      </c>
      <c r="D37" s="79"/>
      <c r="E37" s="66"/>
      <c r="F37" s="92" t="s">
        <v>257</v>
      </c>
      <c r="G37" s="93"/>
      <c r="H37" s="159"/>
      <c r="I37"/>
      <c r="J37"/>
    </row>
    <row r="38" spans="3:11" ht="5.25" customHeight="1" x14ac:dyDescent="0.3">
      <c r="C38" s="27"/>
      <c r="D38" s="28"/>
      <c r="E38" s="96"/>
      <c r="F38" s="96"/>
      <c r="G38" s="96"/>
      <c r="H38" s="96"/>
      <c r="I38"/>
      <c r="J38"/>
    </row>
    <row r="39" spans="3:11" s="42" customFormat="1" ht="18" customHeight="1" x14ac:dyDescent="0.3">
      <c r="C39" s="63" t="s">
        <v>18</v>
      </c>
      <c r="D39" s="64"/>
      <c r="I39"/>
      <c r="J39"/>
      <c r="K39" s="15"/>
    </row>
    <row r="40" spans="3:11" ht="18" customHeight="1" x14ac:dyDescent="0.4">
      <c r="C40" s="109" t="s">
        <v>253</v>
      </c>
      <c r="D40" s="79"/>
      <c r="E40" s="66"/>
      <c r="F40" s="92" t="s">
        <v>256</v>
      </c>
      <c r="G40" s="93"/>
      <c r="H40" s="159"/>
      <c r="I40"/>
      <c r="J40"/>
    </row>
    <row r="41" spans="3:11" ht="18" customHeight="1" x14ac:dyDescent="0.4">
      <c r="C41" s="109" t="s">
        <v>59</v>
      </c>
      <c r="D41" s="79"/>
      <c r="E41" s="66"/>
      <c r="F41" s="92" t="s">
        <v>243</v>
      </c>
      <c r="G41" s="93"/>
      <c r="H41" s="159"/>
      <c r="I41"/>
      <c r="J41"/>
    </row>
    <row r="42" spans="3:11" ht="5.25" customHeight="1" x14ac:dyDescent="0.3">
      <c r="C42" s="27"/>
      <c r="D42" s="28"/>
      <c r="E42" s="96"/>
      <c r="F42" s="96"/>
      <c r="G42" s="96"/>
      <c r="H42" s="96"/>
      <c r="I42"/>
      <c r="J42"/>
    </row>
    <row r="43" spans="3:11" s="42" customFormat="1" ht="18" customHeight="1" x14ac:dyDescent="0.3">
      <c r="C43" s="63" t="s">
        <v>20</v>
      </c>
      <c r="D43" s="64"/>
      <c r="I43"/>
      <c r="J43"/>
      <c r="K43" s="15"/>
    </row>
    <row r="44" spans="3:11" ht="18" customHeight="1" x14ac:dyDescent="0.4">
      <c r="C44" s="109" t="s">
        <v>253</v>
      </c>
      <c r="D44" s="79"/>
      <c r="E44" s="66"/>
      <c r="F44" s="92" t="s">
        <v>258</v>
      </c>
      <c r="G44" s="93"/>
      <c r="H44" s="159"/>
      <c r="I44"/>
      <c r="J44"/>
    </row>
    <row r="45" spans="3:11" ht="18" customHeight="1" x14ac:dyDescent="0.4">
      <c r="C45" s="109" t="s">
        <v>59</v>
      </c>
      <c r="D45" s="79"/>
      <c r="E45" s="66"/>
      <c r="F45" s="100" t="s">
        <v>259</v>
      </c>
      <c r="G45" s="93"/>
      <c r="H45" s="159"/>
      <c r="I45"/>
      <c r="J45"/>
    </row>
    <row r="46" spans="3:11" ht="5.25" customHeight="1" x14ac:dyDescent="0.3">
      <c r="C46" s="27"/>
      <c r="D46" s="28"/>
      <c r="E46" s="96"/>
      <c r="F46" s="96"/>
      <c r="G46" s="96"/>
      <c r="H46" s="96"/>
      <c r="I46"/>
      <c r="J46"/>
    </row>
    <row r="47" spans="3:11" s="42" customFormat="1" ht="18" customHeight="1" x14ac:dyDescent="0.3">
      <c r="C47" s="63" t="s">
        <v>70</v>
      </c>
      <c r="D47" s="64"/>
      <c r="I47"/>
      <c r="J47"/>
      <c r="K47" s="15"/>
    </row>
    <row r="48" spans="3:11" ht="18" customHeight="1" x14ac:dyDescent="0.4">
      <c r="C48" s="109" t="s">
        <v>260</v>
      </c>
      <c r="D48" s="79"/>
      <c r="E48" s="66"/>
      <c r="F48" s="100" t="s">
        <v>261</v>
      </c>
      <c r="G48" s="93"/>
      <c r="H48" s="159"/>
      <c r="I48"/>
      <c r="J48"/>
    </row>
    <row r="49" spans="3:10" ht="18" customHeight="1" x14ac:dyDescent="0.4">
      <c r="C49" s="109" t="s">
        <v>72</v>
      </c>
      <c r="D49" s="79"/>
      <c r="E49" s="66"/>
      <c r="F49" s="92" t="s">
        <v>262</v>
      </c>
      <c r="G49" s="93"/>
      <c r="H49" s="159"/>
      <c r="I49"/>
      <c r="J49"/>
    </row>
    <row r="72" spans="11:11" x14ac:dyDescent="0.3">
      <c r="K72" s="30"/>
    </row>
  </sheetData>
  <pageMargins left="0.70866141732283472" right="0.70866141732283472" top="0.78740157480314965" bottom="0.78740157480314965" header="0.31496062992125984" footer="0.31496062992125984"/>
  <pageSetup paperSize="9" scale="56" fitToHeight="0" orientation="portrait" r:id="rId1"/>
  <headerFooter>
    <oddHeader>&amp;L&amp;"CorpoS"&amp;10&amp;K000000Internal&amp;1#</oddHeader>
  </headerFooter>
  <customProperties>
    <customPr name="SHEET_UNIQUE_ID" r:id="rId2"/>
  </customPropertie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07A93"/>
    <pageSetUpPr fitToPage="1"/>
  </sheetPr>
  <dimension ref="A1:E46"/>
  <sheetViews>
    <sheetView showGridLines="0" zoomScaleNormal="100" zoomScaleSheetLayoutView="85" workbookViewId="0"/>
  </sheetViews>
  <sheetFormatPr baseColWidth="10" defaultColWidth="11.5546875" defaultRowHeight="17.25" x14ac:dyDescent="0.3"/>
  <cols>
    <col min="1" max="2" width="2.6640625" style="15" customWidth="1"/>
    <col min="3" max="3" width="25.21875" style="15" customWidth="1"/>
    <col min="4" max="4" width="45.77734375" style="15" customWidth="1"/>
    <col min="5" max="5" width="50.33203125" style="15" customWidth="1"/>
    <col min="6" max="6" width="2.6640625" style="15" customWidth="1"/>
    <col min="7" max="16384" width="11.5546875" style="15"/>
  </cols>
  <sheetData>
    <row r="1" spans="1:5" s="10" customFormat="1" ht="13.5" customHeight="1" x14ac:dyDescent="0.2"/>
    <row r="2" spans="1:5" s="10" customFormat="1" ht="27" customHeight="1" x14ac:dyDescent="0.2">
      <c r="B2" s="69" t="s">
        <v>0</v>
      </c>
    </row>
    <row r="3" spans="1:5" s="10" customFormat="1" ht="3" customHeight="1" x14ac:dyDescent="0.2">
      <c r="B3" s="70"/>
    </row>
    <row r="4" spans="1:5" s="10" customFormat="1" ht="18" customHeight="1" x14ac:dyDescent="0.2">
      <c r="B4" s="71" t="s">
        <v>28</v>
      </c>
      <c r="D4" s="8"/>
    </row>
    <row r="5" spans="1:5" s="10" customFormat="1" ht="3" customHeight="1" x14ac:dyDescent="0.2">
      <c r="A5" s="7"/>
      <c r="B5" s="11"/>
      <c r="C5" s="11"/>
      <c r="D5" s="12"/>
      <c r="E5" s="12"/>
    </row>
    <row r="6" spans="1:5" s="67" customFormat="1" ht="15.75" customHeight="1" x14ac:dyDescent="0.2">
      <c r="A6" s="14"/>
      <c r="B6" s="14"/>
      <c r="C6" s="14"/>
      <c r="D6" s="14"/>
      <c r="E6" s="14"/>
    </row>
    <row r="7" spans="1:5" s="68" customFormat="1" ht="18" customHeight="1" x14ac:dyDescent="0.3">
      <c r="A7" s="30"/>
      <c r="B7" s="47" t="s">
        <v>30</v>
      </c>
      <c r="C7" s="48" t="s">
        <v>28</v>
      </c>
      <c r="D7" s="48"/>
      <c r="E7" s="49"/>
    </row>
    <row r="9" spans="1:5" ht="18" customHeight="1" thickBot="1" x14ac:dyDescent="0.45">
      <c r="C9" s="18" t="s">
        <v>263</v>
      </c>
      <c r="D9" s="154" t="s">
        <v>264</v>
      </c>
      <c r="E9" s="18"/>
    </row>
    <row r="10" spans="1:5" ht="34.5" customHeight="1" x14ac:dyDescent="0.3">
      <c r="C10" s="161" t="s">
        <v>265</v>
      </c>
      <c r="D10" s="181" t="s">
        <v>266</v>
      </c>
      <c r="E10" s="181"/>
    </row>
    <row r="11" spans="1:5" ht="66.75" customHeight="1" x14ac:dyDescent="0.3">
      <c r="C11" s="161" t="s">
        <v>267</v>
      </c>
      <c r="D11" s="181" t="s">
        <v>268</v>
      </c>
      <c r="E11" s="181"/>
    </row>
    <row r="12" spans="1:5" ht="49.5" customHeight="1" x14ac:dyDescent="0.3">
      <c r="C12" s="161" t="s">
        <v>269</v>
      </c>
      <c r="D12" s="181" t="s">
        <v>270</v>
      </c>
      <c r="E12" s="181"/>
    </row>
    <row r="13" spans="1:5" ht="21" customHeight="1" x14ac:dyDescent="0.3">
      <c r="C13" s="161" t="s">
        <v>271</v>
      </c>
      <c r="D13" s="181" t="s">
        <v>272</v>
      </c>
      <c r="E13" s="181"/>
    </row>
    <row r="14" spans="1:5" ht="18" customHeight="1" x14ac:dyDescent="0.3">
      <c r="C14" s="161" t="s">
        <v>273</v>
      </c>
      <c r="D14" s="181" t="s">
        <v>274</v>
      </c>
      <c r="E14" s="181"/>
    </row>
    <row r="15" spans="1:5" ht="86.45" customHeight="1" x14ac:dyDescent="0.3">
      <c r="C15" s="161" t="s">
        <v>275</v>
      </c>
      <c r="D15" s="181" t="s">
        <v>276</v>
      </c>
      <c r="E15" s="181"/>
    </row>
    <row r="16" spans="1:5" ht="66.599999999999994" customHeight="1" x14ac:dyDescent="0.3">
      <c r="C16" s="161" t="s">
        <v>277</v>
      </c>
      <c r="D16" s="181" t="s">
        <v>278</v>
      </c>
      <c r="E16" s="181"/>
    </row>
    <row r="17" spans="3:5" ht="54" customHeight="1" x14ac:dyDescent="0.3">
      <c r="C17" s="161" t="s">
        <v>279</v>
      </c>
      <c r="D17" s="181" t="s">
        <v>280</v>
      </c>
      <c r="E17" s="181"/>
    </row>
    <row r="18" spans="3:5" ht="66" customHeight="1" x14ac:dyDescent="0.3">
      <c r="C18" s="161" t="s">
        <v>281</v>
      </c>
      <c r="D18" s="181" t="s">
        <v>282</v>
      </c>
      <c r="E18" s="181"/>
    </row>
    <row r="19" spans="3:5" ht="129.75" customHeight="1" x14ac:dyDescent="0.3">
      <c r="C19" s="161" t="s">
        <v>283</v>
      </c>
      <c r="D19" s="181" t="s">
        <v>284</v>
      </c>
      <c r="E19" s="181"/>
    </row>
    <row r="20" spans="3:5" ht="88.5" customHeight="1" x14ac:dyDescent="0.3">
      <c r="C20" s="161" t="s">
        <v>285</v>
      </c>
      <c r="D20" s="181" t="s">
        <v>286</v>
      </c>
      <c r="E20" s="181"/>
    </row>
    <row r="21" spans="3:5" ht="87.75" customHeight="1" x14ac:dyDescent="0.3">
      <c r="C21" s="161" t="s">
        <v>287</v>
      </c>
      <c r="D21" s="181" t="s">
        <v>288</v>
      </c>
      <c r="E21" s="181"/>
    </row>
    <row r="22" spans="3:5" ht="136.15" customHeight="1" x14ac:dyDescent="0.3">
      <c r="C22" s="161" t="s">
        <v>289</v>
      </c>
      <c r="D22" s="181" t="s">
        <v>290</v>
      </c>
      <c r="E22" s="181"/>
    </row>
    <row r="23" spans="3:5" ht="71.25" customHeight="1" x14ac:dyDescent="0.3">
      <c r="C23" s="161" t="s">
        <v>291</v>
      </c>
      <c r="D23" s="181" t="s">
        <v>292</v>
      </c>
      <c r="E23" s="181"/>
    </row>
    <row r="24" spans="3:5" ht="87.75" customHeight="1" x14ac:dyDescent="0.3">
      <c r="C24" s="161" t="s">
        <v>293</v>
      </c>
      <c r="D24" s="181" t="s">
        <v>294</v>
      </c>
      <c r="E24" s="181"/>
    </row>
    <row r="25" spans="3:5" ht="81" customHeight="1" x14ac:dyDescent="0.3">
      <c r="C25" s="161" t="s">
        <v>295</v>
      </c>
      <c r="D25" s="181" t="s">
        <v>296</v>
      </c>
      <c r="E25" s="181"/>
    </row>
    <row r="26" spans="3:5" ht="69" customHeight="1" x14ac:dyDescent="0.3">
      <c r="C26" s="161" t="s">
        <v>297</v>
      </c>
      <c r="D26" s="181" t="s">
        <v>298</v>
      </c>
      <c r="E26" s="181"/>
    </row>
    <row r="27" spans="3:5" ht="51.75" customHeight="1" x14ac:dyDescent="0.3">
      <c r="C27" s="161" t="s">
        <v>299</v>
      </c>
      <c r="D27" s="181" t="s">
        <v>300</v>
      </c>
      <c r="E27" s="181"/>
    </row>
    <row r="28" spans="3:5" ht="51.75" customHeight="1" x14ac:dyDescent="0.3">
      <c r="C28" s="161" t="s">
        <v>301</v>
      </c>
      <c r="D28" s="181" t="s">
        <v>302</v>
      </c>
      <c r="E28" s="181"/>
    </row>
    <row r="29" spans="3:5" ht="36" customHeight="1" x14ac:dyDescent="0.3">
      <c r="C29" s="161" t="s">
        <v>303</v>
      </c>
      <c r="D29" s="181" t="s">
        <v>304</v>
      </c>
      <c r="E29" s="181"/>
    </row>
    <row r="30" spans="3:5" ht="68.25" customHeight="1" x14ac:dyDescent="0.3">
      <c r="C30" s="161" t="s">
        <v>305</v>
      </c>
      <c r="D30" s="181" t="s">
        <v>306</v>
      </c>
      <c r="E30" s="181"/>
    </row>
    <row r="31" spans="3:5" ht="51.75" customHeight="1" x14ac:dyDescent="0.3">
      <c r="C31" s="161" t="s">
        <v>307</v>
      </c>
      <c r="D31" s="181" t="s">
        <v>308</v>
      </c>
      <c r="E31" s="181"/>
    </row>
    <row r="32" spans="3:5" ht="21" customHeight="1" x14ac:dyDescent="0.3">
      <c r="C32" s="161" t="s">
        <v>309</v>
      </c>
      <c r="D32" s="181" t="s">
        <v>310</v>
      </c>
      <c r="E32" s="181"/>
    </row>
    <row r="33" spans="3:5" ht="81.75" customHeight="1" x14ac:dyDescent="0.3">
      <c r="C33" s="161" t="s">
        <v>311</v>
      </c>
      <c r="D33" s="181" t="s">
        <v>312</v>
      </c>
      <c r="E33" s="181"/>
    </row>
    <row r="34" spans="3:5" ht="36.75" customHeight="1" x14ac:dyDescent="0.3">
      <c r="C34" s="161" t="s">
        <v>313</v>
      </c>
      <c r="D34" s="181" t="s">
        <v>314</v>
      </c>
      <c r="E34" s="181"/>
    </row>
    <row r="35" spans="3:5" ht="84.75" customHeight="1" x14ac:dyDescent="0.3">
      <c r="C35" s="161" t="s">
        <v>315</v>
      </c>
      <c r="D35" s="181" t="s">
        <v>316</v>
      </c>
      <c r="E35" s="181"/>
    </row>
    <row r="36" spans="3:5" ht="36" customHeight="1" x14ac:dyDescent="0.3">
      <c r="C36" s="161" t="s">
        <v>317</v>
      </c>
      <c r="D36" s="181" t="s">
        <v>318</v>
      </c>
      <c r="E36" s="181"/>
    </row>
    <row r="37" spans="3:5" ht="49.5" customHeight="1" x14ac:dyDescent="0.3">
      <c r="C37" s="161" t="s">
        <v>217</v>
      </c>
      <c r="D37" s="181" t="s">
        <v>319</v>
      </c>
      <c r="E37" s="181"/>
    </row>
    <row r="38" spans="3:5" ht="58.15" customHeight="1" x14ac:dyDescent="0.3">
      <c r="C38" s="161" t="s">
        <v>320</v>
      </c>
      <c r="D38" s="181" t="s">
        <v>321</v>
      </c>
      <c r="E38" s="181"/>
    </row>
    <row r="39" spans="3:5" ht="74.25" customHeight="1" x14ac:dyDescent="0.3">
      <c r="C39" s="161" t="s">
        <v>322</v>
      </c>
      <c r="D39" s="181" t="s">
        <v>323</v>
      </c>
      <c r="E39" s="181"/>
    </row>
    <row r="40" spans="3:5" ht="89.25" customHeight="1" x14ac:dyDescent="0.3">
      <c r="C40" s="161" t="s">
        <v>324</v>
      </c>
      <c r="D40" s="181" t="s">
        <v>325</v>
      </c>
      <c r="E40" s="181"/>
    </row>
    <row r="41" spans="3:5" ht="38.25" customHeight="1" x14ac:dyDescent="0.3">
      <c r="C41" s="161" t="s">
        <v>326</v>
      </c>
      <c r="D41" s="181" t="s">
        <v>327</v>
      </c>
      <c r="E41" s="181"/>
    </row>
    <row r="42" spans="3:5" ht="27" customHeight="1" x14ac:dyDescent="0.3">
      <c r="C42" s="161" t="s">
        <v>229</v>
      </c>
      <c r="D42" s="181" t="s">
        <v>328</v>
      </c>
      <c r="E42" s="181"/>
    </row>
    <row r="43" spans="3:5" ht="38.450000000000003" customHeight="1" x14ac:dyDescent="0.3">
      <c r="C43" s="161" t="s">
        <v>329</v>
      </c>
      <c r="D43" s="181" t="s">
        <v>330</v>
      </c>
      <c r="E43" s="181"/>
    </row>
    <row r="44" spans="3:5" ht="36" customHeight="1" x14ac:dyDescent="0.3">
      <c r="C44" s="161" t="s">
        <v>331</v>
      </c>
      <c r="D44" s="181" t="s">
        <v>332</v>
      </c>
      <c r="E44" s="181"/>
    </row>
    <row r="45" spans="3:5" ht="39" customHeight="1" x14ac:dyDescent="0.3">
      <c r="C45" s="161" t="s">
        <v>333</v>
      </c>
      <c r="D45" s="181" t="s">
        <v>334</v>
      </c>
      <c r="E45" s="181"/>
    </row>
    <row r="46" spans="3:5" ht="53.25" customHeight="1" x14ac:dyDescent="0.3">
      <c r="C46" s="161" t="s">
        <v>335</v>
      </c>
      <c r="D46" s="181" t="s">
        <v>336</v>
      </c>
      <c r="E46" s="181"/>
    </row>
  </sheetData>
  <mergeCells count="37">
    <mergeCell ref="D14:E14"/>
    <mergeCell ref="D13:E13"/>
    <mergeCell ref="D12:E12"/>
    <mergeCell ref="D11:E11"/>
    <mergeCell ref="D10:E10"/>
    <mergeCell ref="D46:E46"/>
    <mergeCell ref="D41:E41"/>
    <mergeCell ref="D42:E42"/>
    <mergeCell ref="D43:E43"/>
    <mergeCell ref="D44:E44"/>
    <mergeCell ref="D45:E45"/>
    <mergeCell ref="D36:E36"/>
    <mergeCell ref="D37:E37"/>
    <mergeCell ref="D38:E38"/>
    <mergeCell ref="D39:E39"/>
    <mergeCell ref="D40:E40"/>
    <mergeCell ref="D30:E30"/>
    <mergeCell ref="D31:E31"/>
    <mergeCell ref="D33:E33"/>
    <mergeCell ref="D34:E34"/>
    <mergeCell ref="D35:E35"/>
    <mergeCell ref="D32:E32"/>
    <mergeCell ref="D25:E25"/>
    <mergeCell ref="D26:E26"/>
    <mergeCell ref="D27:E27"/>
    <mergeCell ref="D28:E28"/>
    <mergeCell ref="D29:E29"/>
    <mergeCell ref="D20:E20"/>
    <mergeCell ref="D21:E21"/>
    <mergeCell ref="D22:E22"/>
    <mergeCell ref="D23:E23"/>
    <mergeCell ref="D24:E24"/>
    <mergeCell ref="D15:E15"/>
    <mergeCell ref="D16:E16"/>
    <mergeCell ref="D17:E17"/>
    <mergeCell ref="D18:E18"/>
    <mergeCell ref="D19:E19"/>
  </mergeCells>
  <pageMargins left="0.70866141732283472" right="0.70866141732283472" top="0.78740157480314965" bottom="0.78740157480314965" header="0.31496062992125984" footer="0.31496062992125984"/>
  <pageSetup paperSize="9" scale="56" fitToHeight="0" orientation="portrait" r:id="rId1"/>
  <headerFooter>
    <oddHeader>&amp;L&amp;"CorpoS"&amp;10&amp;K000000Internal&amp;1#</oddHeader>
  </headerFooter>
  <customProperties>
    <customPr name="SHEET_UNIQUE_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4355"/>
    <pageSetUpPr fitToPage="1"/>
  </sheetPr>
  <dimension ref="A1:L34"/>
  <sheetViews>
    <sheetView showGridLines="0" zoomScaleNormal="100" workbookViewId="0"/>
  </sheetViews>
  <sheetFormatPr baseColWidth="10" defaultColWidth="11.5546875" defaultRowHeight="17.25" x14ac:dyDescent="0.3"/>
  <cols>
    <col min="1" max="2" width="2.6640625" style="15" customWidth="1"/>
    <col min="3" max="3" width="26" style="15" customWidth="1"/>
    <col min="4" max="4" width="35.33203125" style="15" customWidth="1"/>
    <col min="5" max="5" width="62.44140625" style="15" customWidth="1"/>
    <col min="6" max="6" width="2.5546875" style="15" customWidth="1"/>
    <col min="7" max="14" width="11.5546875" style="15" customWidth="1"/>
    <col min="15" max="16384" width="11.5546875" style="15"/>
  </cols>
  <sheetData>
    <row r="1" spans="1:12" s="10" customFormat="1" ht="14.25" x14ac:dyDescent="0.2"/>
    <row r="2" spans="1:12" s="10" customFormat="1" ht="27" customHeight="1" x14ac:dyDescent="0.2">
      <c r="B2" s="69" t="s">
        <v>3</v>
      </c>
    </row>
    <row r="3" spans="1:12" s="10" customFormat="1" ht="3" customHeight="1" x14ac:dyDescent="0.2">
      <c r="B3" s="70"/>
    </row>
    <row r="4" spans="1:12" s="10" customFormat="1" ht="18" customHeight="1" x14ac:dyDescent="0.2">
      <c r="B4" s="71"/>
      <c r="D4" s="8"/>
    </row>
    <row r="5" spans="1:12" s="10" customFormat="1" ht="3" customHeight="1" x14ac:dyDescent="0.2">
      <c r="A5" s="7"/>
      <c r="B5" s="11"/>
      <c r="C5" s="11"/>
      <c r="D5" s="12"/>
      <c r="E5" s="12"/>
    </row>
    <row r="6" spans="1:12" s="67" customFormat="1" ht="14.25" x14ac:dyDescent="0.2">
      <c r="A6" s="14"/>
      <c r="B6" s="14"/>
      <c r="C6" s="14"/>
      <c r="D6" s="14"/>
      <c r="E6" s="14"/>
    </row>
    <row r="7" spans="1:12" s="68" customFormat="1" ht="18" customHeight="1" x14ac:dyDescent="0.3">
      <c r="A7" s="30"/>
      <c r="B7" s="47"/>
      <c r="C7" s="48" t="s">
        <v>4</v>
      </c>
      <c r="D7" s="48" t="s">
        <v>5</v>
      </c>
      <c r="E7" s="49"/>
    </row>
    <row r="8" spans="1:12" ht="6.75" customHeight="1" x14ac:dyDescent="0.3"/>
    <row r="9" spans="1:12" s="101" customFormat="1" ht="18" customHeight="1" x14ac:dyDescent="0.2">
      <c r="C9" s="102" t="s">
        <v>6</v>
      </c>
      <c r="D9" s="101" t="s">
        <v>7</v>
      </c>
      <c r="F9" s="64"/>
      <c r="G9" s="64"/>
      <c r="H9" s="64"/>
      <c r="I9" s="64"/>
      <c r="J9" s="64"/>
      <c r="K9" s="64"/>
      <c r="L9" s="64"/>
    </row>
    <row r="10" spans="1:12" s="101" customFormat="1" ht="18" customHeight="1" x14ac:dyDescent="0.2">
      <c r="C10" s="102" t="s">
        <v>8</v>
      </c>
      <c r="D10" s="101" t="s">
        <v>9</v>
      </c>
      <c r="F10" s="64"/>
      <c r="G10" s="64"/>
      <c r="H10" s="64"/>
      <c r="I10" s="64"/>
      <c r="J10" s="64"/>
      <c r="K10" s="64"/>
      <c r="L10" s="64"/>
    </row>
    <row r="11" spans="1:12" s="101" customFormat="1" ht="18" customHeight="1" x14ac:dyDescent="0.2">
      <c r="C11" s="102" t="s">
        <v>10</v>
      </c>
      <c r="D11" s="101" t="s">
        <v>11</v>
      </c>
      <c r="F11" s="64"/>
      <c r="G11" s="64"/>
      <c r="H11" s="64"/>
      <c r="I11" s="64"/>
      <c r="J11" s="64"/>
      <c r="K11" s="64"/>
      <c r="L11" s="64"/>
    </row>
    <row r="12" spans="1:12" s="101" customFormat="1" ht="18" customHeight="1" x14ac:dyDescent="0.2">
      <c r="C12" s="102" t="s">
        <v>12</v>
      </c>
      <c r="D12" s="101" t="s">
        <v>13</v>
      </c>
      <c r="F12" s="64"/>
      <c r="G12" s="64"/>
      <c r="H12" s="64"/>
      <c r="I12" s="64"/>
      <c r="J12" s="64"/>
      <c r="K12" s="64"/>
      <c r="L12" s="64"/>
    </row>
    <row r="13" spans="1:12" s="101" customFormat="1" ht="18" customHeight="1" x14ac:dyDescent="0.2">
      <c r="C13" s="102" t="s">
        <v>14</v>
      </c>
      <c r="D13" s="101" t="s">
        <v>15</v>
      </c>
      <c r="F13" s="64"/>
      <c r="G13" s="64"/>
      <c r="H13" s="64"/>
      <c r="I13" s="64"/>
      <c r="J13" s="64"/>
      <c r="K13" s="64"/>
      <c r="L13" s="64"/>
    </row>
    <row r="14" spans="1:12" s="101" customFormat="1" ht="18" customHeight="1" x14ac:dyDescent="0.2">
      <c r="C14" s="102" t="s">
        <v>16</v>
      </c>
      <c r="D14" s="101" t="s">
        <v>17</v>
      </c>
      <c r="F14" s="64"/>
      <c r="G14" s="64"/>
      <c r="H14" s="64"/>
      <c r="I14" s="64"/>
      <c r="J14" s="64"/>
      <c r="K14" s="64"/>
      <c r="L14" s="64"/>
    </row>
    <row r="15" spans="1:12" s="101" customFormat="1" ht="18" customHeight="1" x14ac:dyDescent="0.2">
      <c r="C15" s="102" t="s">
        <v>18</v>
      </c>
      <c r="D15" s="101" t="s">
        <v>19</v>
      </c>
      <c r="F15" s="64"/>
      <c r="G15" s="64"/>
      <c r="H15" s="64"/>
      <c r="I15" s="64"/>
      <c r="J15" s="64"/>
      <c r="K15" s="64"/>
      <c r="L15" s="64"/>
    </row>
    <row r="16" spans="1:12" s="101" customFormat="1" ht="18" customHeight="1" x14ac:dyDescent="0.2">
      <c r="C16" s="102" t="s">
        <v>20</v>
      </c>
      <c r="D16" s="101" t="s">
        <v>21</v>
      </c>
      <c r="F16" s="64"/>
      <c r="G16" s="64"/>
      <c r="H16" s="64"/>
      <c r="I16" s="64"/>
      <c r="J16" s="64"/>
      <c r="K16" s="64"/>
      <c r="L16" s="64"/>
    </row>
    <row r="17" spans="3:12" s="101" customFormat="1" ht="18" customHeight="1" x14ac:dyDescent="0.2">
      <c r="C17" s="102" t="s">
        <v>22</v>
      </c>
      <c r="D17" s="101" t="s">
        <v>23</v>
      </c>
      <c r="F17" s="64"/>
      <c r="G17" s="64"/>
      <c r="H17" s="64"/>
      <c r="I17" s="64"/>
      <c r="J17" s="64"/>
      <c r="K17" s="64"/>
      <c r="L17" s="64"/>
    </row>
    <row r="18" spans="3:12" s="101" customFormat="1" ht="18" customHeight="1" x14ac:dyDescent="0.2">
      <c r="C18" s="102" t="s">
        <v>24</v>
      </c>
      <c r="D18" s="101" t="s">
        <v>25</v>
      </c>
      <c r="F18" s="64"/>
      <c r="G18" s="64"/>
      <c r="H18" s="64"/>
      <c r="I18" s="64"/>
      <c r="J18" s="64"/>
      <c r="K18" s="64"/>
      <c r="L18" s="64"/>
    </row>
    <row r="19" spans="3:12" ht="18" customHeight="1" x14ac:dyDescent="0.3">
      <c r="C19" s="102" t="s">
        <v>26</v>
      </c>
      <c r="D19" s="101" t="s">
        <v>27</v>
      </c>
    </row>
    <row r="20" spans="3:12" x14ac:dyDescent="0.3">
      <c r="C20" s="102" t="s">
        <v>28</v>
      </c>
      <c r="D20" s="101" t="s">
        <v>29</v>
      </c>
    </row>
    <row r="21" spans="3:12" x14ac:dyDescent="0.3">
      <c r="D21" s="101"/>
    </row>
    <row r="22" spans="3:12" x14ac:dyDescent="0.3">
      <c r="D22" s="101"/>
    </row>
    <row r="23" spans="3:12" x14ac:dyDescent="0.3">
      <c r="D23" s="101"/>
    </row>
    <row r="24" spans="3:12" x14ac:dyDescent="0.3">
      <c r="D24" s="101"/>
    </row>
    <row r="25" spans="3:12" x14ac:dyDescent="0.3">
      <c r="D25" s="101"/>
    </row>
    <row r="26" spans="3:12" x14ac:dyDescent="0.3">
      <c r="D26" s="101"/>
    </row>
    <row r="27" spans="3:12" x14ac:dyDescent="0.3">
      <c r="D27" s="101"/>
    </row>
    <row r="28" spans="3:12" x14ac:dyDescent="0.3">
      <c r="D28" s="101"/>
    </row>
    <row r="29" spans="3:12" x14ac:dyDescent="0.3">
      <c r="D29" s="101"/>
    </row>
    <row r="30" spans="3:12" x14ac:dyDescent="0.3">
      <c r="D30" s="101"/>
    </row>
    <row r="31" spans="3:12" x14ac:dyDescent="0.3">
      <c r="D31" s="101"/>
    </row>
    <row r="32" spans="3:12" x14ac:dyDescent="0.3">
      <c r="D32" s="101"/>
    </row>
    <row r="33" spans="4:4" x14ac:dyDescent="0.3">
      <c r="D33" s="101"/>
    </row>
    <row r="34" spans="4:4" x14ac:dyDescent="0.3">
      <c r="D34" s="101"/>
    </row>
  </sheetData>
  <hyperlinks>
    <hyperlink ref="C9" location="'Key Figures and Ratios'!A1" display="Key Figures and Ratios" xr:uid="{00000000-0004-0000-0100-000000000000}"/>
    <hyperlink ref="C10" location="'Share of Market'!A1" display="Share of Market" xr:uid="{00000000-0004-0000-0100-000001000000}"/>
    <hyperlink ref="C17" location="'Financial Services'!A1" display="Financial Services" xr:uid="{00000000-0004-0000-0100-000002000000}"/>
    <hyperlink ref="C12" location="'Industrial Business'!A1" display="Industrial Business" xr:uid="{00000000-0004-0000-0100-000003000000}"/>
    <hyperlink ref="C19" location="Guidance!A1" display="Guidance" xr:uid="{00000000-0004-0000-0100-000004000000}"/>
    <hyperlink ref="C13" location="'Mercedes-Benz'!A1" display="Mercedes-Benz" xr:uid="{00000000-0004-0000-0100-000005000000}"/>
    <hyperlink ref="C14" location="'Trucks North America'!A1" display="Trucks North America" xr:uid="{00000000-0004-0000-0100-000006000000}"/>
    <hyperlink ref="C15" location="'Trucks Asia'!A1" display="Trucks Asia" xr:uid="{00000000-0004-0000-0100-000007000000}"/>
    <hyperlink ref="C16" location="'Daimler Buses'!A1" display="Daimler Buses" xr:uid="{00000000-0004-0000-0100-000008000000}"/>
    <hyperlink ref="C20" location="'CMD Glossary and Definitions'!A1" display="CMD Glossary and Definitions" xr:uid="{00000000-0004-0000-0100-000009000000}"/>
    <hyperlink ref="C18" location="'Capital Structure'!A1" display="Capital Structure" xr:uid="{00000000-0004-0000-0100-00000A000000}"/>
    <hyperlink ref="C11" location="'Financial Statements'!A1" display="Financial Statements" xr:uid="{00000000-0004-0000-0100-00000B000000}"/>
  </hyperlinks>
  <pageMargins left="0.70866141732283472" right="0.70866141732283472" top="0.78740157480314965" bottom="0.78740157480314965" header="0.31496062992125984" footer="0.31496062992125984"/>
  <pageSetup paperSize="9" scale="55" fitToHeight="0" orientation="portrait" r:id="rId1"/>
  <headerFooter>
    <oddHeader>&amp;L&amp;"CorpoS"&amp;10&amp;K000000Internal&amp;1#</oddHeader>
  </headerFooter>
  <customProperties>
    <customPr name="SHEET_UNIQUE_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7A93"/>
    <pageSetUpPr fitToPage="1"/>
  </sheetPr>
  <dimension ref="A1:K90"/>
  <sheetViews>
    <sheetView showGridLines="0" zoomScaleNormal="100" zoomScaleSheetLayoutView="100" workbookViewId="0"/>
  </sheetViews>
  <sheetFormatPr baseColWidth="10" defaultColWidth="11.5546875" defaultRowHeight="17.25" x14ac:dyDescent="0.3"/>
  <cols>
    <col min="1" max="2" width="2.6640625" style="15" customWidth="1"/>
    <col min="3" max="3" width="42.77734375" style="15" customWidth="1"/>
    <col min="4" max="4" width="13.5546875" style="15" customWidth="1"/>
    <col min="5" max="7" width="12.5546875" style="15" customWidth="1"/>
    <col min="8" max="8" width="2.33203125" style="15" customWidth="1"/>
    <col min="9" max="10" width="12.5546875" style="15" customWidth="1"/>
    <col min="11" max="11" width="2.6640625" style="15" customWidth="1"/>
    <col min="12" max="16384" width="11.5546875" style="15"/>
  </cols>
  <sheetData>
    <row r="1" spans="1:11" s="10" customFormat="1" ht="13.5" customHeight="1" x14ac:dyDescent="0.2"/>
    <row r="2" spans="1:11" s="10" customFormat="1" ht="27" customHeight="1" x14ac:dyDescent="0.2">
      <c r="B2" s="69" t="s">
        <v>0</v>
      </c>
    </row>
    <row r="3" spans="1:11" s="10" customFormat="1" ht="3" customHeight="1" x14ac:dyDescent="0.2">
      <c r="B3" s="70"/>
    </row>
    <row r="4" spans="1:11" s="10" customFormat="1" ht="18" customHeight="1" x14ac:dyDescent="0.2">
      <c r="B4" s="71" t="s">
        <v>6</v>
      </c>
      <c r="D4" s="8"/>
      <c r="E4" s="9"/>
    </row>
    <row r="5" spans="1:11" s="10" customFormat="1" ht="3" customHeight="1" x14ac:dyDescent="0.2">
      <c r="A5" s="7"/>
      <c r="B5" s="11"/>
      <c r="C5" s="11"/>
      <c r="D5" s="12"/>
      <c r="E5" s="13"/>
      <c r="F5" s="12"/>
      <c r="G5" s="12"/>
      <c r="H5" s="12"/>
      <c r="I5" s="12"/>
      <c r="J5" s="12"/>
      <c r="K5" s="7"/>
    </row>
    <row r="6" spans="1:11" s="67" customFormat="1" ht="14.25" x14ac:dyDescent="0.2">
      <c r="A6" s="14"/>
      <c r="B6" s="14"/>
      <c r="C6" s="14"/>
      <c r="D6" s="14"/>
      <c r="E6" s="14"/>
      <c r="F6" s="14"/>
      <c r="G6" s="14"/>
      <c r="H6" s="14"/>
      <c r="I6" s="14"/>
      <c r="J6" s="14"/>
      <c r="K6" s="14"/>
    </row>
    <row r="7" spans="1:11" s="68" customFormat="1" ht="18" customHeight="1" x14ac:dyDescent="0.4">
      <c r="A7" s="30"/>
      <c r="B7" s="47" t="s">
        <v>30</v>
      </c>
      <c r="C7" s="48" t="s">
        <v>31</v>
      </c>
      <c r="D7" s="48"/>
      <c r="E7" s="49"/>
      <c r="F7" s="50"/>
      <c r="G7" s="50"/>
      <c r="H7" s="50"/>
      <c r="I7" s="50"/>
      <c r="J7" s="50"/>
      <c r="K7" s="30"/>
    </row>
    <row r="8" spans="1:11" ht="6.75" customHeight="1" x14ac:dyDescent="0.3"/>
    <row r="9" spans="1:11" ht="18" customHeight="1" x14ac:dyDescent="0.55000000000000004">
      <c r="C9" s="27"/>
      <c r="D9" s="28"/>
      <c r="I9" s="21" t="s">
        <v>32</v>
      </c>
      <c r="J9" s="21"/>
    </row>
    <row r="10" spans="1:11" ht="18" customHeight="1" thickBot="1" x14ac:dyDescent="0.45">
      <c r="C10" s="18" t="s">
        <v>33</v>
      </c>
      <c r="D10" s="19"/>
      <c r="E10" s="20" t="s">
        <v>34</v>
      </c>
      <c r="F10" s="20" t="s">
        <v>35</v>
      </c>
      <c r="G10" s="20" t="s">
        <v>36</v>
      </c>
      <c r="H10" s="20"/>
      <c r="I10" s="22" t="s">
        <v>37</v>
      </c>
      <c r="J10" s="23" t="s">
        <v>38</v>
      </c>
    </row>
    <row r="11" spans="1:11" ht="18" customHeight="1" x14ac:dyDescent="0.3"/>
    <row r="12" spans="1:11" ht="18" customHeight="1" x14ac:dyDescent="0.4">
      <c r="B12" s="17"/>
      <c r="C12" s="106" t="s">
        <v>39</v>
      </c>
      <c r="D12" s="107"/>
      <c r="E12" s="152">
        <v>43700</v>
      </c>
      <c r="F12" s="152">
        <v>46244</v>
      </c>
      <c r="G12" s="152">
        <v>36013</v>
      </c>
      <c r="H12" s="152"/>
      <c r="I12" s="152">
        <v>25154</v>
      </c>
      <c r="J12" s="152">
        <v>28418</v>
      </c>
      <c r="K12" s="30"/>
    </row>
    <row r="13" spans="1:11" ht="19.5" x14ac:dyDescent="0.4">
      <c r="B13" s="17"/>
      <c r="C13" s="106" t="s">
        <v>40</v>
      </c>
      <c r="D13" s="107"/>
      <c r="E13" s="152">
        <v>2734</v>
      </c>
      <c r="F13" s="152">
        <v>2792</v>
      </c>
      <c r="G13" s="152">
        <v>491</v>
      </c>
      <c r="H13" s="152"/>
      <c r="I13" s="152">
        <v>-53</v>
      </c>
      <c r="J13" s="152">
        <v>2940</v>
      </c>
    </row>
    <row r="14" spans="1:11" ht="19.5" x14ac:dyDescent="0.4">
      <c r="B14" s="17"/>
      <c r="C14" s="112" t="s">
        <v>41</v>
      </c>
      <c r="D14" s="107"/>
      <c r="E14" s="152">
        <v>1839</v>
      </c>
      <c r="F14" s="152">
        <v>1750</v>
      </c>
      <c r="G14" s="152">
        <v>-131</v>
      </c>
      <c r="H14" s="152"/>
      <c r="I14" s="152">
        <v>-499</v>
      </c>
      <c r="J14" s="152">
        <v>2265</v>
      </c>
    </row>
    <row r="15" spans="1:11" ht="19.5" x14ac:dyDescent="0.4">
      <c r="B15" s="17"/>
      <c r="C15" s="133" t="s">
        <v>42</v>
      </c>
      <c r="D15" s="44"/>
      <c r="E15" s="151">
        <v>1808</v>
      </c>
      <c r="F15" s="151">
        <v>1731</v>
      </c>
      <c r="G15" s="151">
        <v>-143</v>
      </c>
      <c r="H15" s="151"/>
      <c r="I15" s="151">
        <v>-503</v>
      </c>
      <c r="J15" s="151">
        <v>2242</v>
      </c>
    </row>
    <row r="16" spans="1:11" ht="5.25" customHeight="1" x14ac:dyDescent="0.4">
      <c r="B16" s="17"/>
      <c r="C16" s="27"/>
      <c r="D16" s="28"/>
      <c r="E16" s="96"/>
      <c r="F16" s="96"/>
      <c r="G16" s="96"/>
      <c r="H16" s="96"/>
      <c r="I16" s="96"/>
      <c r="J16" s="96"/>
    </row>
    <row r="17" spans="2:11" s="17" customFormat="1" ht="18" customHeight="1" x14ac:dyDescent="0.4">
      <c r="C17" s="106" t="s">
        <v>43</v>
      </c>
      <c r="D17" s="107"/>
      <c r="E17" s="152">
        <v>1221</v>
      </c>
      <c r="F17" s="152">
        <v>1130</v>
      </c>
      <c r="G17" s="152">
        <v>796</v>
      </c>
      <c r="H17" s="152"/>
      <c r="I17" s="152">
        <v>445</v>
      </c>
      <c r="J17" s="152">
        <v>344</v>
      </c>
      <c r="K17" s="15"/>
    </row>
    <row r="18" spans="2:11" s="17" customFormat="1" ht="18" customHeight="1" x14ac:dyDescent="0.4">
      <c r="C18" s="106" t="s">
        <v>44</v>
      </c>
      <c r="D18" s="107"/>
      <c r="E18" s="152">
        <v>1160</v>
      </c>
      <c r="F18" s="152">
        <v>1320</v>
      </c>
      <c r="G18" s="152">
        <v>1335</v>
      </c>
      <c r="H18" s="152"/>
      <c r="I18" s="152">
        <v>990</v>
      </c>
      <c r="J18" s="152">
        <v>882</v>
      </c>
      <c r="K18" s="15"/>
    </row>
    <row r="19" spans="2:11" s="17" customFormat="1" ht="18" customHeight="1" x14ac:dyDescent="0.4">
      <c r="C19" s="133" t="s">
        <v>45</v>
      </c>
      <c r="D19" s="107"/>
      <c r="E19" s="152">
        <v>226</v>
      </c>
      <c r="F19" s="152">
        <v>220</v>
      </c>
      <c r="G19" s="152">
        <v>225</v>
      </c>
      <c r="H19" s="152"/>
      <c r="I19" s="152">
        <v>170</v>
      </c>
      <c r="J19" s="152">
        <v>153</v>
      </c>
      <c r="K19" s="15"/>
    </row>
    <row r="20" spans="2:11" s="17" customFormat="1" ht="18" customHeight="1" x14ac:dyDescent="0.4">
      <c r="C20" s="106" t="s">
        <v>46</v>
      </c>
      <c r="D20" s="107"/>
      <c r="E20" s="152">
        <v>1589</v>
      </c>
      <c r="F20" s="152">
        <v>1738</v>
      </c>
      <c r="G20" s="152">
        <v>1530</v>
      </c>
      <c r="H20" s="152"/>
      <c r="I20" s="152">
        <v>1145</v>
      </c>
      <c r="J20" s="152">
        <v>1139</v>
      </c>
      <c r="K20" s="15"/>
    </row>
    <row r="21" spans="2:11" s="35" customFormat="1" ht="18" customHeight="1" x14ac:dyDescent="0.4">
      <c r="B21" s="17"/>
      <c r="C21" s="133" t="s">
        <v>47</v>
      </c>
      <c r="D21" s="44"/>
      <c r="E21" s="151">
        <v>1509</v>
      </c>
      <c r="F21" s="151">
        <v>1662</v>
      </c>
      <c r="G21" s="151">
        <v>1423</v>
      </c>
      <c r="H21" s="151"/>
      <c r="I21" s="151">
        <v>1075</v>
      </c>
      <c r="J21" s="151">
        <v>991</v>
      </c>
      <c r="K21" s="15"/>
    </row>
    <row r="22" spans="2:11" s="35" customFormat="1" ht="18" customHeight="1" x14ac:dyDescent="0.4">
      <c r="B22" s="17"/>
      <c r="C22" s="133" t="s">
        <v>48</v>
      </c>
      <c r="D22" s="44"/>
      <c r="E22" s="151">
        <v>80</v>
      </c>
      <c r="F22" s="151">
        <v>76</v>
      </c>
      <c r="G22" s="151">
        <v>107</v>
      </c>
      <c r="H22" s="151"/>
      <c r="I22" s="151">
        <v>70</v>
      </c>
      <c r="J22" s="151">
        <v>147</v>
      </c>
      <c r="K22" s="15"/>
    </row>
    <row r="23" spans="2:11" s="82" customFormat="1" ht="18" customHeight="1" x14ac:dyDescent="0.3">
      <c r="C23" s="81" t="s">
        <v>49</v>
      </c>
      <c r="D23" s="83"/>
      <c r="E23" s="97">
        <v>0.05</v>
      </c>
      <c r="F23" s="97">
        <v>4.3999999999999997E-2</v>
      </c>
      <c r="G23" s="97">
        <v>7.0000000000000007E-2</v>
      </c>
      <c r="H23" s="97"/>
      <c r="I23" s="97">
        <v>6.2E-2</v>
      </c>
      <c r="J23" s="97">
        <v>0.129</v>
      </c>
      <c r="K23" s="15"/>
    </row>
    <row r="24" spans="2:11" s="82" customFormat="1" ht="18" customHeight="1" x14ac:dyDescent="0.4">
      <c r="C24" s="106" t="s">
        <v>50</v>
      </c>
      <c r="D24" s="107"/>
      <c r="E24" s="152">
        <v>-1734</v>
      </c>
      <c r="F24" s="152">
        <v>-1882</v>
      </c>
      <c r="G24" s="152">
        <f>G25+G26</f>
        <v>-1647.9401413999999</v>
      </c>
      <c r="H24" s="152"/>
      <c r="I24" s="152">
        <f>I25+I26</f>
        <v>-1244.6854049799999</v>
      </c>
      <c r="J24" s="152">
        <f>J25+J26</f>
        <v>-1143.8658718299998</v>
      </c>
      <c r="K24" s="15"/>
    </row>
    <row r="25" spans="2:11" s="82" customFormat="1" ht="18" customHeight="1" x14ac:dyDescent="0.3">
      <c r="C25" s="133" t="s">
        <v>47</v>
      </c>
      <c r="D25" s="44"/>
      <c r="E25" s="151">
        <v>-1508.77103794</v>
      </c>
      <c r="F25" s="151">
        <v>-1661.9890792199999</v>
      </c>
      <c r="G25" s="151">
        <v>-1422.9401413999999</v>
      </c>
      <c r="H25" s="151"/>
      <c r="I25" s="151">
        <v>-1074.66593407</v>
      </c>
      <c r="J25" s="151">
        <v>-991.25030691999996</v>
      </c>
      <c r="K25" s="15"/>
    </row>
    <row r="26" spans="2:11" s="82" customFormat="1" ht="18" customHeight="1" x14ac:dyDescent="0.3">
      <c r="C26" s="133" t="s">
        <v>45</v>
      </c>
      <c r="D26" s="44"/>
      <c r="E26" s="151">
        <v>-226</v>
      </c>
      <c r="F26" s="151">
        <v>-220</v>
      </c>
      <c r="G26" s="151">
        <v>-225</v>
      </c>
      <c r="H26" s="151"/>
      <c r="I26" s="151">
        <v>-170.01947091</v>
      </c>
      <c r="J26" s="151">
        <v>-152.61556490999999</v>
      </c>
      <c r="K26" s="15"/>
    </row>
    <row r="28" spans="2:11" ht="19.5" x14ac:dyDescent="0.4">
      <c r="B28" s="17"/>
      <c r="C28" s="112" t="s">
        <v>51</v>
      </c>
      <c r="D28" s="107"/>
      <c r="E28" s="152">
        <v>97593.366771428555</v>
      </c>
      <c r="F28" s="152">
        <v>99021.192071428566</v>
      </c>
      <c r="G28" s="152">
        <v>98279.798171428571</v>
      </c>
      <c r="H28" s="152"/>
      <c r="I28" s="148" t="s">
        <v>52</v>
      </c>
      <c r="J28" s="152">
        <v>101550.06837142856</v>
      </c>
    </row>
    <row r="29" spans="2:11" x14ac:dyDescent="0.3">
      <c r="B29" s="35"/>
      <c r="C29" s="43" t="s">
        <v>16</v>
      </c>
      <c r="D29" s="37"/>
      <c r="E29" s="38">
        <v>23463</v>
      </c>
      <c r="F29" s="38">
        <v>23603.4</v>
      </c>
      <c r="G29" s="38">
        <v>22859</v>
      </c>
      <c r="H29" s="135"/>
      <c r="I29" s="149" t="s">
        <v>52</v>
      </c>
      <c r="J29" s="38">
        <v>26076.309999999998</v>
      </c>
    </row>
    <row r="30" spans="2:11" x14ac:dyDescent="0.3">
      <c r="B30" s="35"/>
      <c r="C30" s="43" t="s">
        <v>14</v>
      </c>
      <c r="D30" s="37"/>
      <c r="E30" s="38">
        <v>40728.348771428573</v>
      </c>
      <c r="F30" s="38">
        <v>41757.044771428584</v>
      </c>
      <c r="G30" s="38">
        <v>40981.883871428581</v>
      </c>
      <c r="H30" s="135"/>
      <c r="I30" s="149" t="s">
        <v>52</v>
      </c>
      <c r="J30" s="38">
        <v>41300.499871428568</v>
      </c>
    </row>
    <row r="31" spans="2:11" ht="15" customHeight="1" x14ac:dyDescent="0.3">
      <c r="B31" s="35"/>
      <c r="C31" s="43" t="s">
        <v>18</v>
      </c>
      <c r="D31" s="37"/>
      <c r="E31" s="38">
        <v>15339.93</v>
      </c>
      <c r="F31" s="38">
        <v>14868.880000000001</v>
      </c>
      <c r="G31" s="38">
        <v>15641.650000000001</v>
      </c>
      <c r="H31" s="135"/>
      <c r="I31" s="149" t="s">
        <v>52</v>
      </c>
      <c r="J31" s="38">
        <v>15986.400000000001</v>
      </c>
    </row>
    <row r="32" spans="2:11" ht="15" customHeight="1" x14ac:dyDescent="0.3">
      <c r="B32" s="35"/>
      <c r="C32" s="43" t="s">
        <v>20</v>
      </c>
      <c r="D32" s="37"/>
      <c r="E32" s="38">
        <v>15324.289999999999</v>
      </c>
      <c r="F32" s="38">
        <v>15824.187100000001</v>
      </c>
      <c r="G32" s="38">
        <v>15585.447099999999</v>
      </c>
      <c r="H32" s="135"/>
      <c r="I32" s="149" t="s">
        <v>52</v>
      </c>
      <c r="J32" s="38">
        <v>14971.999999999998</v>
      </c>
    </row>
    <row r="33" spans="1:11" s="68" customFormat="1" ht="18" customHeight="1" x14ac:dyDescent="0.3">
      <c r="A33" s="30"/>
      <c r="B33" s="35"/>
      <c r="C33" s="43" t="s">
        <v>22</v>
      </c>
      <c r="D33" s="37"/>
      <c r="E33" s="38">
        <v>1387.2</v>
      </c>
      <c r="F33" s="38">
        <v>1387.2</v>
      </c>
      <c r="G33" s="38">
        <v>1387.2</v>
      </c>
      <c r="H33" s="135"/>
      <c r="I33" s="149" t="s">
        <v>52</v>
      </c>
      <c r="J33" s="38">
        <v>1392.2</v>
      </c>
      <c r="K33" s="15"/>
    </row>
    <row r="34" spans="1:11" ht="5.25" customHeight="1" x14ac:dyDescent="0.3">
      <c r="C34" s="114"/>
      <c r="D34" s="28"/>
      <c r="E34" s="29"/>
      <c r="F34" s="29"/>
      <c r="G34" s="29"/>
      <c r="H34" s="29"/>
      <c r="I34" s="29"/>
      <c r="J34" s="29"/>
    </row>
    <row r="35" spans="1:11" ht="15" customHeight="1" x14ac:dyDescent="0.3">
      <c r="C35" s="16" t="s">
        <v>53</v>
      </c>
    </row>
    <row r="36" spans="1:11" x14ac:dyDescent="0.3">
      <c r="C36" s="16" t="s">
        <v>54</v>
      </c>
    </row>
    <row r="37" spans="1:11" x14ac:dyDescent="0.3">
      <c r="C37" s="16"/>
    </row>
    <row r="38" spans="1:11" s="68" customFormat="1" ht="18" customHeight="1" x14ac:dyDescent="0.4">
      <c r="A38" s="30"/>
      <c r="B38" s="47" t="s">
        <v>55</v>
      </c>
      <c r="C38" s="48" t="s">
        <v>56</v>
      </c>
      <c r="D38" s="48"/>
      <c r="E38" s="49"/>
      <c r="F38" s="50"/>
      <c r="G38" s="50"/>
      <c r="H38" s="50"/>
      <c r="I38" s="50"/>
      <c r="J38" s="50"/>
      <c r="K38" s="15"/>
    </row>
    <row r="39" spans="1:11" ht="6.75" customHeight="1" x14ac:dyDescent="0.3"/>
    <row r="40" spans="1:11" ht="18" customHeight="1" x14ac:dyDescent="0.55000000000000004">
      <c r="I40" s="21" t="s">
        <v>32</v>
      </c>
      <c r="J40" s="21"/>
    </row>
    <row r="41" spans="1:11" ht="18" customHeight="1" thickBot="1" x14ac:dyDescent="0.45">
      <c r="C41" s="18" t="s">
        <v>33</v>
      </c>
      <c r="D41" s="19"/>
      <c r="E41" s="20" t="s">
        <v>34</v>
      </c>
      <c r="F41" s="20" t="s">
        <v>35</v>
      </c>
      <c r="G41" s="20" t="s">
        <v>36</v>
      </c>
      <c r="H41" s="20"/>
      <c r="I41" s="22" t="s">
        <v>37</v>
      </c>
      <c r="J41" s="23" t="s">
        <v>38</v>
      </c>
    </row>
    <row r="42" spans="1:11" s="17" customFormat="1" ht="18" customHeight="1" x14ac:dyDescent="0.4">
      <c r="C42" s="103" t="s">
        <v>57</v>
      </c>
      <c r="D42" s="104"/>
      <c r="E42" s="105">
        <v>548140</v>
      </c>
      <c r="F42" s="105">
        <v>521545</v>
      </c>
      <c r="G42" s="105">
        <v>378290</v>
      </c>
      <c r="H42" s="105"/>
      <c r="I42" s="105">
        <v>258042</v>
      </c>
      <c r="J42" s="105">
        <v>324149</v>
      </c>
      <c r="K42" s="15"/>
    </row>
    <row r="43" spans="1:11" s="17" customFormat="1" ht="18" customHeight="1" x14ac:dyDescent="0.4">
      <c r="C43" s="106" t="s">
        <v>39</v>
      </c>
      <c r="D43" s="107"/>
      <c r="E43" s="152">
        <v>42500</v>
      </c>
      <c r="F43" s="152">
        <v>44853</v>
      </c>
      <c r="G43" s="152">
        <v>34806</v>
      </c>
      <c r="H43" s="152"/>
      <c r="I43" s="152">
        <v>24236</v>
      </c>
      <c r="J43" s="152">
        <v>27561</v>
      </c>
      <c r="K43" s="15"/>
    </row>
    <row r="44" spans="1:11" s="17" customFormat="1" ht="18" customHeight="1" x14ac:dyDescent="0.4">
      <c r="C44" s="106" t="s">
        <v>58</v>
      </c>
      <c r="D44" s="107"/>
      <c r="E44" s="152">
        <v>2524</v>
      </c>
      <c r="F44" s="152">
        <v>2600</v>
      </c>
      <c r="G44" s="152">
        <v>655</v>
      </c>
      <c r="H44" s="152"/>
      <c r="I44" s="152">
        <v>70</v>
      </c>
      <c r="J44" s="152">
        <v>1837</v>
      </c>
      <c r="K44" s="15"/>
    </row>
    <row r="45" spans="1:11" s="82" customFormat="1" ht="18" customHeight="1" x14ac:dyDescent="0.3">
      <c r="C45" s="81" t="s">
        <v>59</v>
      </c>
      <c r="D45" s="83"/>
      <c r="E45" s="97">
        <v>5.8999999999999997E-2</v>
      </c>
      <c r="F45" s="97">
        <v>5.8000000000000003E-2</v>
      </c>
      <c r="G45" s="97">
        <v>1.9E-2</v>
      </c>
      <c r="H45" s="97"/>
      <c r="I45" s="97">
        <v>3.0000000000000001E-3</v>
      </c>
      <c r="J45" s="97">
        <v>6.7000000000000004E-2</v>
      </c>
      <c r="K45" s="15"/>
    </row>
    <row r="46" spans="1:11" s="17" customFormat="1" ht="18" customHeight="1" x14ac:dyDescent="0.4">
      <c r="C46" s="112" t="s">
        <v>60</v>
      </c>
      <c r="D46" s="107"/>
      <c r="E46" s="152">
        <v>1654</v>
      </c>
      <c r="F46" s="152">
        <v>2393</v>
      </c>
      <c r="G46" s="152">
        <v>2502</v>
      </c>
      <c r="H46" s="152"/>
      <c r="I46" s="152">
        <v>916</v>
      </c>
      <c r="J46" s="152">
        <v>627</v>
      </c>
      <c r="K46" s="15"/>
    </row>
    <row r="47" spans="1:11" ht="18" customHeight="1" x14ac:dyDescent="0.3">
      <c r="C47" s="81" t="s">
        <v>61</v>
      </c>
      <c r="D47" s="57"/>
      <c r="E47" s="134">
        <v>0.7</v>
      </c>
      <c r="F47" s="134">
        <v>0.9</v>
      </c>
      <c r="G47" s="134">
        <v>3.8</v>
      </c>
      <c r="H47" s="134"/>
      <c r="I47" s="140">
        <v>13</v>
      </c>
      <c r="J47" s="134">
        <v>0.3</v>
      </c>
    </row>
    <row r="48" spans="1:11" s="17" customFormat="1" ht="18" customHeight="1" x14ac:dyDescent="0.4">
      <c r="C48" s="106" t="s">
        <v>62</v>
      </c>
      <c r="D48" s="107"/>
      <c r="E48" s="152">
        <v>930</v>
      </c>
      <c r="F48" s="152">
        <v>1478</v>
      </c>
      <c r="G48" s="152">
        <v>1781</v>
      </c>
      <c r="H48" s="152"/>
      <c r="I48" s="152">
        <v>534</v>
      </c>
      <c r="J48" s="152">
        <v>94</v>
      </c>
      <c r="K48" s="15"/>
    </row>
    <row r="49" spans="1:11" ht="5.25" customHeight="1" x14ac:dyDescent="0.4">
      <c r="B49" s="17"/>
      <c r="C49" s="27"/>
      <c r="D49" s="28"/>
      <c r="E49" s="96"/>
      <c r="F49" s="96"/>
      <c r="G49" s="96"/>
      <c r="H49" s="96"/>
      <c r="I49" s="96"/>
      <c r="J49" s="96"/>
    </row>
    <row r="50" spans="1:11" ht="15" customHeight="1" x14ac:dyDescent="0.3">
      <c r="C50" s="16" t="s">
        <v>63</v>
      </c>
    </row>
    <row r="51" spans="1:11" ht="15" customHeight="1" x14ac:dyDescent="0.3"/>
    <row r="52" spans="1:11" s="68" customFormat="1" ht="18" customHeight="1" x14ac:dyDescent="0.4">
      <c r="A52" s="30"/>
      <c r="B52" s="47" t="s">
        <v>64</v>
      </c>
      <c r="C52" s="48" t="s">
        <v>65</v>
      </c>
      <c r="D52" s="48"/>
      <c r="E52" s="49"/>
      <c r="F52" s="50"/>
      <c r="G52" s="50"/>
      <c r="H52" s="50"/>
      <c r="I52" s="50"/>
      <c r="J52" s="50"/>
      <c r="K52" s="15"/>
    </row>
    <row r="53" spans="1:11" ht="6.75" customHeight="1" x14ac:dyDescent="0.3"/>
    <row r="54" spans="1:11" ht="18" customHeight="1" x14ac:dyDescent="0.55000000000000004">
      <c r="I54" s="21" t="s">
        <v>32</v>
      </c>
      <c r="J54" s="21"/>
    </row>
    <row r="55" spans="1:11" ht="18" customHeight="1" thickBot="1" x14ac:dyDescent="0.45">
      <c r="C55" s="18" t="s">
        <v>33</v>
      </c>
      <c r="D55" s="19"/>
      <c r="E55" s="20" t="s">
        <v>34</v>
      </c>
      <c r="F55" s="20" t="s">
        <v>35</v>
      </c>
      <c r="G55" s="20" t="s">
        <v>36</v>
      </c>
      <c r="H55" s="20"/>
      <c r="I55" s="22" t="s">
        <v>37</v>
      </c>
      <c r="J55" s="23" t="s">
        <v>38</v>
      </c>
    </row>
    <row r="56" spans="1:11" s="42" customFormat="1" ht="18" customHeight="1" x14ac:dyDescent="0.3">
      <c r="C56" s="59" t="s">
        <v>66</v>
      </c>
      <c r="D56" s="45"/>
      <c r="E56" s="46"/>
      <c r="F56" s="46"/>
      <c r="G56" s="46"/>
      <c r="H56" s="46"/>
      <c r="I56" s="46"/>
      <c r="J56" s="46"/>
      <c r="K56" s="15"/>
    </row>
    <row r="57" spans="1:11" s="42" customFormat="1" ht="18" customHeight="1" x14ac:dyDescent="0.3">
      <c r="C57" s="64" t="s">
        <v>57</v>
      </c>
      <c r="D57" s="64"/>
      <c r="E57" s="137">
        <v>148807</v>
      </c>
      <c r="F57" s="137">
        <v>144806</v>
      </c>
      <c r="G57" s="137">
        <v>117800</v>
      </c>
      <c r="H57" s="137"/>
      <c r="I57" s="137">
        <v>75511</v>
      </c>
      <c r="J57" s="137">
        <v>101944</v>
      </c>
      <c r="K57" s="15"/>
    </row>
    <row r="58" spans="1:11" s="35" customFormat="1" ht="18" customHeight="1" x14ac:dyDescent="0.3">
      <c r="C58" s="36" t="s">
        <v>39</v>
      </c>
      <c r="D58" s="37"/>
      <c r="E58" s="38">
        <v>16724</v>
      </c>
      <c r="F58" s="38">
        <v>16806</v>
      </c>
      <c r="G58" s="38">
        <v>13790</v>
      </c>
      <c r="H58" s="38"/>
      <c r="I58" s="38">
        <v>9372</v>
      </c>
      <c r="J58" s="38">
        <v>11788</v>
      </c>
      <c r="K58" s="15"/>
    </row>
    <row r="59" spans="1:11" s="35" customFormat="1" ht="18" customHeight="1" x14ac:dyDescent="0.3">
      <c r="C59" s="36" t="s">
        <v>58</v>
      </c>
      <c r="D59" s="37"/>
      <c r="E59" s="38">
        <v>524</v>
      </c>
      <c r="F59" s="38">
        <v>72</v>
      </c>
      <c r="G59" s="38">
        <v>-232</v>
      </c>
      <c r="H59" s="38"/>
      <c r="I59" s="38">
        <v>-554</v>
      </c>
      <c r="J59" s="38">
        <v>534</v>
      </c>
      <c r="K59" s="15"/>
    </row>
    <row r="60" spans="1:11" s="82" customFormat="1" ht="18" customHeight="1" x14ac:dyDescent="0.3">
      <c r="C60" s="81" t="s">
        <v>59</v>
      </c>
      <c r="D60" s="83"/>
      <c r="E60" s="97">
        <v>3.1E-2</v>
      </c>
      <c r="F60" s="97">
        <v>4.0000000000000001E-3</v>
      </c>
      <c r="G60" s="97">
        <v>-1.7000000000000001E-2</v>
      </c>
      <c r="H60" s="97"/>
      <c r="I60" s="97">
        <v>-5.8999999999999997E-2</v>
      </c>
      <c r="J60" s="97">
        <v>4.4999999999999998E-2</v>
      </c>
      <c r="K60" s="15"/>
    </row>
    <row r="61" spans="1:11" ht="5.25" customHeight="1" x14ac:dyDescent="0.3">
      <c r="C61" s="61"/>
      <c r="D61" s="62"/>
      <c r="E61" s="98"/>
      <c r="F61" s="98"/>
      <c r="G61" s="98"/>
      <c r="H61" s="98"/>
      <c r="I61" s="98"/>
      <c r="J61" s="98"/>
    </row>
    <row r="62" spans="1:11" s="42" customFormat="1" ht="18" customHeight="1" x14ac:dyDescent="0.2">
      <c r="C62" s="60" t="s">
        <v>67</v>
      </c>
      <c r="D62" s="51"/>
      <c r="E62" s="52"/>
      <c r="F62" s="52"/>
      <c r="G62" s="52"/>
      <c r="H62" s="52"/>
      <c r="I62" s="52"/>
      <c r="J62" s="52"/>
      <c r="K62" s="30"/>
    </row>
    <row r="63" spans="1:11" s="42" customFormat="1" ht="18" customHeight="1" x14ac:dyDescent="0.3">
      <c r="C63" s="64" t="s">
        <v>57</v>
      </c>
      <c r="D63" s="64"/>
      <c r="E63" s="137">
        <v>192515</v>
      </c>
      <c r="F63" s="137">
        <v>203965</v>
      </c>
      <c r="G63" s="137">
        <v>139479</v>
      </c>
      <c r="H63" s="137"/>
      <c r="I63" s="137">
        <v>97421</v>
      </c>
      <c r="J63" s="137">
        <v>114530</v>
      </c>
      <c r="K63" s="15"/>
    </row>
    <row r="64" spans="1:11" s="35" customFormat="1" ht="18" customHeight="1" x14ac:dyDescent="0.3">
      <c r="C64" s="36" t="s">
        <v>39</v>
      </c>
      <c r="D64" s="37"/>
      <c r="E64" s="38">
        <v>17080</v>
      </c>
      <c r="F64" s="38">
        <v>19370</v>
      </c>
      <c r="G64" s="38">
        <v>13847</v>
      </c>
      <c r="H64" s="38"/>
      <c r="I64" s="38">
        <v>9823</v>
      </c>
      <c r="J64" s="38">
        <v>11185</v>
      </c>
      <c r="K64" s="15"/>
    </row>
    <row r="65" spans="3:11" s="35" customFormat="1" ht="18" customHeight="1" x14ac:dyDescent="0.3">
      <c r="C65" s="36" t="s">
        <v>58</v>
      </c>
      <c r="D65" s="37"/>
      <c r="E65" s="38">
        <v>1821</v>
      </c>
      <c r="F65" s="38">
        <v>2237</v>
      </c>
      <c r="G65" s="38">
        <v>1015</v>
      </c>
      <c r="H65" s="38"/>
      <c r="I65" s="38">
        <v>636</v>
      </c>
      <c r="J65" s="38">
        <v>1205</v>
      </c>
      <c r="K65" s="15"/>
    </row>
    <row r="66" spans="3:11" s="82" customFormat="1" ht="18" customHeight="1" x14ac:dyDescent="0.3">
      <c r="C66" s="81" t="s">
        <v>59</v>
      </c>
      <c r="D66" s="83"/>
      <c r="E66" s="97">
        <v>0.107</v>
      </c>
      <c r="F66" s="97">
        <v>0.115</v>
      </c>
      <c r="G66" s="97">
        <v>7.2999999999999995E-2</v>
      </c>
      <c r="H66" s="97"/>
      <c r="I66" s="97">
        <v>6.5000000000000002E-2</v>
      </c>
      <c r="J66" s="97">
        <v>0.108</v>
      </c>
      <c r="K66" s="15"/>
    </row>
    <row r="67" spans="3:11" ht="5.25" customHeight="1" x14ac:dyDescent="0.3">
      <c r="C67" s="61"/>
      <c r="D67" s="62"/>
      <c r="E67" s="98"/>
      <c r="F67" s="98"/>
      <c r="G67" s="98"/>
      <c r="H67" s="98"/>
      <c r="I67" s="98"/>
      <c r="J67" s="98"/>
    </row>
    <row r="68" spans="3:11" s="42" customFormat="1" ht="18" customHeight="1" x14ac:dyDescent="0.3">
      <c r="C68" s="60" t="s">
        <v>68</v>
      </c>
      <c r="D68" s="51"/>
      <c r="E68" s="136"/>
      <c r="F68" s="136"/>
      <c r="G68" s="136"/>
      <c r="H68" s="136"/>
      <c r="I68" s="136"/>
      <c r="J68" s="136"/>
      <c r="K68" s="15"/>
    </row>
    <row r="69" spans="3:11" s="42" customFormat="1" ht="18" customHeight="1" x14ac:dyDescent="0.3">
      <c r="C69" s="64" t="s">
        <v>57</v>
      </c>
      <c r="D69" s="64"/>
      <c r="E69" s="137">
        <v>188860</v>
      </c>
      <c r="F69" s="137">
        <v>152805</v>
      </c>
      <c r="G69" s="137">
        <v>110205</v>
      </c>
      <c r="H69" s="137"/>
      <c r="I69" s="137">
        <v>78661</v>
      </c>
      <c r="J69" s="137">
        <v>102953</v>
      </c>
      <c r="K69" s="15"/>
    </row>
    <row r="70" spans="3:11" s="35" customFormat="1" ht="18" customHeight="1" x14ac:dyDescent="0.3">
      <c r="C70" s="36" t="s">
        <v>39</v>
      </c>
      <c r="D70" s="37"/>
      <c r="E70" s="38">
        <v>6744</v>
      </c>
      <c r="F70" s="38">
        <v>6638</v>
      </c>
      <c r="G70" s="38">
        <v>5579</v>
      </c>
      <c r="H70" s="38"/>
      <c r="I70" s="38">
        <v>4097</v>
      </c>
      <c r="J70" s="38">
        <v>4355</v>
      </c>
      <c r="K70" s="15"/>
    </row>
    <row r="71" spans="3:11" s="35" customFormat="1" ht="18" customHeight="1" x14ac:dyDescent="0.3">
      <c r="C71" s="36" t="s">
        <v>58</v>
      </c>
      <c r="D71" s="37"/>
      <c r="E71" s="38">
        <v>328</v>
      </c>
      <c r="F71" s="38">
        <v>154</v>
      </c>
      <c r="G71" s="38">
        <v>37</v>
      </c>
      <c r="H71" s="38"/>
      <c r="I71" s="38">
        <v>42</v>
      </c>
      <c r="J71" s="38">
        <v>316</v>
      </c>
      <c r="K71" s="15"/>
    </row>
    <row r="72" spans="3:11" s="82" customFormat="1" ht="18" customHeight="1" x14ac:dyDescent="0.3">
      <c r="C72" s="81" t="s">
        <v>59</v>
      </c>
      <c r="D72" s="83"/>
      <c r="E72" s="97">
        <v>4.9000000000000002E-2</v>
      </c>
      <c r="F72" s="97">
        <v>2.3E-2</v>
      </c>
      <c r="G72" s="97">
        <v>7.0000000000000001E-3</v>
      </c>
      <c r="H72" s="97"/>
      <c r="I72" s="97">
        <v>0.01</v>
      </c>
      <c r="J72" s="97">
        <v>7.1999999999999995E-2</v>
      </c>
      <c r="K72" s="15"/>
    </row>
    <row r="73" spans="3:11" ht="5.25" customHeight="1" x14ac:dyDescent="0.3">
      <c r="C73" s="61"/>
      <c r="D73" s="62"/>
      <c r="E73" s="98"/>
      <c r="F73" s="98"/>
      <c r="G73" s="98"/>
      <c r="H73" s="98"/>
      <c r="I73" s="98"/>
      <c r="J73" s="98"/>
    </row>
    <row r="74" spans="3:11" s="42" customFormat="1" ht="18" customHeight="1" x14ac:dyDescent="0.3">
      <c r="C74" s="60" t="s">
        <v>69</v>
      </c>
      <c r="D74" s="51"/>
      <c r="E74" s="52"/>
      <c r="F74" s="52"/>
      <c r="G74" s="52"/>
      <c r="H74" s="52"/>
      <c r="I74" s="52"/>
      <c r="J74" s="52"/>
      <c r="K74" s="15"/>
    </row>
    <row r="75" spans="3:11" s="42" customFormat="1" ht="18" customHeight="1" x14ac:dyDescent="0.3">
      <c r="C75" s="64" t="s">
        <v>57</v>
      </c>
      <c r="D75" s="64"/>
      <c r="E75" s="137">
        <v>28133</v>
      </c>
      <c r="F75" s="137">
        <v>29763</v>
      </c>
      <c r="G75" s="137">
        <v>18932</v>
      </c>
      <c r="H75" s="138"/>
      <c r="I75" s="138">
        <v>12480</v>
      </c>
      <c r="J75" s="137">
        <v>12669</v>
      </c>
      <c r="K75" s="15"/>
    </row>
    <row r="76" spans="3:11" s="35" customFormat="1" ht="18" customHeight="1" x14ac:dyDescent="0.3">
      <c r="C76" s="36" t="s">
        <v>39</v>
      </c>
      <c r="D76" s="37"/>
      <c r="E76" s="38">
        <v>4383</v>
      </c>
      <c r="F76" s="38">
        <v>4644</v>
      </c>
      <c r="G76" s="38">
        <v>3438</v>
      </c>
      <c r="H76" s="38"/>
      <c r="I76" s="38">
        <v>2277</v>
      </c>
      <c r="J76" s="38">
        <v>2043</v>
      </c>
      <c r="K76" s="15"/>
    </row>
    <row r="77" spans="3:11" s="35" customFormat="1" ht="18" customHeight="1" x14ac:dyDescent="0.3">
      <c r="C77" s="36" t="s">
        <v>58</v>
      </c>
      <c r="D77" s="37"/>
      <c r="E77" s="38">
        <v>295</v>
      </c>
      <c r="F77" s="38">
        <v>284</v>
      </c>
      <c r="G77" s="38">
        <v>67</v>
      </c>
      <c r="H77" s="38"/>
      <c r="I77" s="38">
        <v>24</v>
      </c>
      <c r="J77" s="38">
        <v>-53</v>
      </c>
      <c r="K77" s="15"/>
    </row>
    <row r="78" spans="3:11" s="82" customFormat="1" ht="18" customHeight="1" x14ac:dyDescent="0.3">
      <c r="C78" s="81" t="s">
        <v>59</v>
      </c>
      <c r="D78" s="83"/>
      <c r="E78" s="97">
        <v>6.7000000000000004E-2</v>
      </c>
      <c r="F78" s="97">
        <v>6.0999999999999999E-2</v>
      </c>
      <c r="G78" s="97">
        <v>1.9E-2</v>
      </c>
      <c r="H78" s="97"/>
      <c r="I78" s="97">
        <v>1.0999999999999999E-2</v>
      </c>
      <c r="J78" s="97">
        <v>-2.5999999999999999E-2</v>
      </c>
      <c r="K78" s="15"/>
    </row>
    <row r="79" spans="3:11" ht="5.25" customHeight="1" x14ac:dyDescent="0.3">
      <c r="C79" s="61"/>
      <c r="D79" s="62"/>
      <c r="E79" s="98"/>
      <c r="F79" s="98"/>
      <c r="G79" s="98"/>
      <c r="H79" s="98"/>
      <c r="I79" s="98"/>
      <c r="J79" s="98"/>
    </row>
    <row r="80" spans="3:11" s="42" customFormat="1" ht="18" customHeight="1" x14ac:dyDescent="0.3">
      <c r="C80" s="60" t="s">
        <v>70</v>
      </c>
      <c r="D80" s="51"/>
      <c r="E80" s="52"/>
      <c r="F80" s="52"/>
      <c r="G80" s="52"/>
      <c r="H80" s="52"/>
      <c r="I80" s="52"/>
      <c r="J80" s="52"/>
      <c r="K80" s="15"/>
    </row>
    <row r="81" spans="3:11" s="35" customFormat="1" ht="18" customHeight="1" x14ac:dyDescent="0.3">
      <c r="C81" s="36" t="s">
        <v>39</v>
      </c>
      <c r="D81" s="37"/>
      <c r="E81" s="38">
        <v>1200</v>
      </c>
      <c r="F81" s="38">
        <v>1391</v>
      </c>
      <c r="G81" s="38">
        <v>1207</v>
      </c>
      <c r="H81" s="38"/>
      <c r="I81" s="38">
        <v>919</v>
      </c>
      <c r="J81" s="38">
        <v>858</v>
      </c>
      <c r="K81" s="15"/>
    </row>
    <row r="82" spans="3:11" s="35" customFormat="1" ht="18" customHeight="1" x14ac:dyDescent="0.3">
      <c r="C82" s="36" t="s">
        <v>58</v>
      </c>
      <c r="D82" s="37"/>
      <c r="E82" s="38">
        <v>210</v>
      </c>
      <c r="F82" s="38">
        <v>192</v>
      </c>
      <c r="G82" s="38">
        <v>2</v>
      </c>
      <c r="H82" s="38"/>
      <c r="I82" s="38">
        <v>-50</v>
      </c>
      <c r="J82" s="38">
        <v>121</v>
      </c>
      <c r="K82" s="15"/>
    </row>
    <row r="83" spans="3:11" s="35" customFormat="1" ht="18.600000000000001" customHeight="1" x14ac:dyDescent="0.3">
      <c r="C83" s="36" t="s">
        <v>71</v>
      </c>
      <c r="D83" s="37"/>
      <c r="E83" s="38">
        <v>1468</v>
      </c>
      <c r="F83" s="38">
        <v>1637</v>
      </c>
      <c r="G83" s="38">
        <v>1338</v>
      </c>
      <c r="H83" s="38"/>
      <c r="I83" s="38">
        <v>1457</v>
      </c>
      <c r="J83" s="38">
        <v>1713</v>
      </c>
      <c r="K83" s="15"/>
    </row>
    <row r="84" spans="3:11" s="82" customFormat="1" ht="18" customHeight="1" x14ac:dyDescent="0.3">
      <c r="C84" s="81" t="s">
        <v>72</v>
      </c>
      <c r="D84" s="83"/>
      <c r="E84" s="97">
        <v>0.13800000000000001</v>
      </c>
      <c r="F84" s="97">
        <v>0.124</v>
      </c>
      <c r="G84" s="97">
        <v>1E-3</v>
      </c>
      <c r="H84" s="97"/>
      <c r="I84" s="97">
        <v>-4.2999999999999997E-2</v>
      </c>
      <c r="J84" s="97">
        <v>0.104</v>
      </c>
      <c r="K84" s="15"/>
    </row>
    <row r="85" spans="3:11" ht="5.25" customHeight="1" x14ac:dyDescent="0.3">
      <c r="C85" s="61"/>
      <c r="D85" s="62"/>
      <c r="E85" s="98"/>
      <c r="F85" s="98"/>
      <c r="G85" s="98"/>
      <c r="H85" s="98"/>
      <c r="I85" s="98"/>
      <c r="J85" s="98"/>
    </row>
    <row r="86" spans="3:11" s="35" customFormat="1" ht="18" customHeight="1" x14ac:dyDescent="0.3">
      <c r="C86" s="36" t="s">
        <v>73</v>
      </c>
      <c r="D86" s="37"/>
      <c r="E86" s="38">
        <v>-2431</v>
      </c>
      <c r="F86" s="38">
        <v>-2605</v>
      </c>
      <c r="G86" s="38">
        <v>-1848</v>
      </c>
      <c r="H86" s="38"/>
      <c r="I86" s="38">
        <v>-1334</v>
      </c>
      <c r="J86" s="38">
        <v>-1811</v>
      </c>
      <c r="K86" s="15"/>
    </row>
    <row r="87" spans="3:11" ht="18" customHeight="1" x14ac:dyDescent="0.4">
      <c r="C87" s="31" t="s">
        <v>74</v>
      </c>
      <c r="D87" s="32"/>
      <c r="E87" s="150">
        <v>43700</v>
      </c>
      <c r="F87" s="150">
        <v>46244</v>
      </c>
      <c r="G87" s="150">
        <v>36013</v>
      </c>
      <c r="H87" s="150"/>
      <c r="I87" s="150">
        <v>25154</v>
      </c>
      <c r="J87" s="150">
        <v>28418</v>
      </c>
    </row>
    <row r="88" spans="3:11" ht="5.25" customHeight="1" x14ac:dyDescent="0.3">
      <c r="C88" s="61"/>
      <c r="D88" s="62"/>
      <c r="E88" s="98"/>
      <c r="F88" s="98"/>
      <c r="G88" s="98"/>
      <c r="H88" s="98"/>
      <c r="I88" s="98"/>
      <c r="J88" s="98"/>
    </row>
    <row r="89" spans="3:11" s="35" customFormat="1" ht="18" customHeight="1" x14ac:dyDescent="0.3">
      <c r="C89" s="36" t="s">
        <v>75</v>
      </c>
      <c r="D89" s="37"/>
      <c r="E89" s="38">
        <v>-444</v>
      </c>
      <c r="F89" s="38">
        <v>-147</v>
      </c>
      <c r="G89" s="38">
        <v>-232</v>
      </c>
      <c r="H89" s="38"/>
      <c r="I89" s="38">
        <v>-78</v>
      </c>
      <c r="J89" s="38">
        <v>-165</v>
      </c>
      <c r="K89" s="15"/>
    </row>
    <row r="90" spans="3:11" ht="18" customHeight="1" x14ac:dyDescent="0.4">
      <c r="C90" s="31" t="s">
        <v>76</v>
      </c>
      <c r="D90" s="32"/>
      <c r="E90" s="150">
        <v>2734</v>
      </c>
      <c r="F90" s="150">
        <v>2792</v>
      </c>
      <c r="G90" s="150">
        <v>657</v>
      </c>
      <c r="H90" s="150"/>
      <c r="I90" s="150">
        <v>21</v>
      </c>
      <c r="J90" s="150">
        <v>1958</v>
      </c>
    </row>
  </sheetData>
  <pageMargins left="0.70866141732283472" right="0.70866141732283472" top="0.78740157480314965" bottom="0.78740157480314965" header="0.31496062992125984" footer="0.31496062992125984"/>
  <pageSetup paperSize="9" scale="56" fitToHeight="0" orientation="portrait" r:id="rId1"/>
  <headerFooter>
    <oddHeader>&amp;L&amp;"CorpoS"&amp;10&amp;K000000Internal&amp;1#</oddHeader>
  </headerFooter>
  <rowBreaks count="1" manualBreakCount="1">
    <brk id="51" max="10" man="1"/>
  </rowBreaks>
  <customProperties>
    <customPr name="SHEET_UNIQUE_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7A93"/>
    <pageSetUpPr fitToPage="1"/>
  </sheetPr>
  <dimension ref="A1:K72"/>
  <sheetViews>
    <sheetView showGridLines="0" zoomScaleNormal="100" zoomScaleSheetLayoutView="100" workbookViewId="0"/>
  </sheetViews>
  <sheetFormatPr baseColWidth="10" defaultColWidth="11.5546875" defaultRowHeight="17.25" x14ac:dyDescent="0.3"/>
  <cols>
    <col min="1" max="2" width="2.6640625" style="15" customWidth="1"/>
    <col min="3" max="3" width="42.77734375" style="15" customWidth="1"/>
    <col min="4" max="4" width="13.5546875" style="15" customWidth="1"/>
    <col min="5" max="7" width="12.5546875" style="15" customWidth="1"/>
    <col min="8" max="8" width="2.33203125" style="15" customWidth="1"/>
    <col min="9" max="10" width="12.5546875" style="15" customWidth="1"/>
    <col min="11" max="11" width="2.6640625" style="15" customWidth="1"/>
    <col min="12" max="16384" width="11.5546875" style="15"/>
  </cols>
  <sheetData>
    <row r="1" spans="1:11" s="10" customFormat="1" ht="14.25" x14ac:dyDescent="0.2"/>
    <row r="2" spans="1:11" s="10" customFormat="1" ht="27" customHeight="1" x14ac:dyDescent="0.2">
      <c r="B2" s="69" t="s">
        <v>0</v>
      </c>
    </row>
    <row r="3" spans="1:11" s="10" customFormat="1" ht="3" customHeight="1" x14ac:dyDescent="0.2">
      <c r="B3" s="70"/>
    </row>
    <row r="4" spans="1:11" s="10" customFormat="1" ht="18" customHeight="1" x14ac:dyDescent="0.2">
      <c r="B4" s="71" t="s">
        <v>8</v>
      </c>
      <c r="D4" s="8"/>
      <c r="E4" s="9"/>
    </row>
    <row r="5" spans="1:11" s="10" customFormat="1" ht="3" customHeight="1" x14ac:dyDescent="0.2">
      <c r="A5" s="7"/>
      <c r="B5" s="11"/>
      <c r="C5" s="11"/>
      <c r="D5" s="12"/>
      <c r="E5" s="13"/>
      <c r="F5" s="12"/>
      <c r="G5" s="12"/>
      <c r="H5" s="12"/>
      <c r="I5" s="12"/>
      <c r="J5" s="12"/>
      <c r="K5" s="7"/>
    </row>
    <row r="6" spans="1:11" s="67" customFormat="1" ht="12.75" customHeight="1" x14ac:dyDescent="0.2">
      <c r="A6" s="14"/>
      <c r="B6" s="14"/>
      <c r="C6" s="14"/>
      <c r="D6" s="14"/>
      <c r="E6" s="14"/>
      <c r="F6" s="14"/>
      <c r="G6" s="14"/>
      <c r="H6" s="14"/>
      <c r="I6" s="14"/>
      <c r="J6" s="14"/>
      <c r="K6" s="14"/>
    </row>
    <row r="7" spans="1:11" s="68" customFormat="1" ht="18" customHeight="1" x14ac:dyDescent="0.4">
      <c r="A7" s="30"/>
      <c r="B7" s="47" t="s">
        <v>30</v>
      </c>
      <c r="C7" s="48" t="s">
        <v>77</v>
      </c>
      <c r="D7" s="48"/>
      <c r="E7" s="49"/>
      <c r="F7" s="50"/>
      <c r="G7" s="50"/>
      <c r="H7" s="50"/>
      <c r="I7" s="50"/>
      <c r="J7" s="50"/>
      <c r="K7" s="30"/>
    </row>
    <row r="8" spans="1:11" ht="6.75" customHeight="1" x14ac:dyDescent="0.3"/>
    <row r="9" spans="1:11" ht="18" customHeight="1" x14ac:dyDescent="0.55000000000000004">
      <c r="I9" s="21" t="s">
        <v>32</v>
      </c>
      <c r="J9" s="21"/>
    </row>
    <row r="10" spans="1:11" ht="18" customHeight="1" thickBot="1" x14ac:dyDescent="0.45">
      <c r="C10" s="18" t="s">
        <v>78</v>
      </c>
      <c r="D10" s="19"/>
      <c r="E10" s="20" t="s">
        <v>34</v>
      </c>
      <c r="F10" s="20" t="s">
        <v>35</v>
      </c>
      <c r="G10" s="20" t="s">
        <v>36</v>
      </c>
      <c r="H10" s="20"/>
      <c r="I10" s="22" t="s">
        <v>37</v>
      </c>
      <c r="J10" s="23" t="s">
        <v>38</v>
      </c>
    </row>
    <row r="11" spans="1:11" s="42" customFormat="1" ht="18" customHeight="1" x14ac:dyDescent="0.3">
      <c r="C11" s="59" t="s">
        <v>66</v>
      </c>
      <c r="D11" s="45"/>
      <c r="E11" s="46"/>
      <c r="F11" s="46"/>
      <c r="G11" s="46"/>
      <c r="H11" s="46"/>
      <c r="I11" s="46"/>
      <c r="J11" s="46"/>
      <c r="K11" s="15"/>
    </row>
    <row r="12" spans="1:11" ht="18" customHeight="1" x14ac:dyDescent="0.3">
      <c r="C12" s="72" t="s">
        <v>79</v>
      </c>
      <c r="D12" s="57"/>
      <c r="E12" s="97">
        <v>0.20499999999999999</v>
      </c>
      <c r="F12" s="97">
        <v>0.19800000000000001</v>
      </c>
      <c r="G12" s="97">
        <v>0.19600000000000001</v>
      </c>
      <c r="H12" s="97"/>
      <c r="I12" s="97" t="s">
        <v>80</v>
      </c>
      <c r="J12" s="97" t="s">
        <v>80</v>
      </c>
    </row>
    <row r="13" spans="1:11" ht="5.25" customHeight="1" x14ac:dyDescent="0.3">
      <c r="C13" s="61"/>
      <c r="D13" s="62"/>
      <c r="E13" s="98"/>
      <c r="F13" s="98"/>
      <c r="G13" s="98"/>
      <c r="H13" s="98"/>
      <c r="I13" s="98"/>
      <c r="J13" s="98"/>
    </row>
    <row r="14" spans="1:11" s="42" customFormat="1" ht="18" customHeight="1" x14ac:dyDescent="0.3">
      <c r="C14" s="60" t="s">
        <v>16</v>
      </c>
      <c r="D14" s="51"/>
      <c r="E14" s="52"/>
      <c r="F14" s="52"/>
      <c r="G14" s="52"/>
      <c r="H14" s="52"/>
      <c r="I14" s="52"/>
      <c r="J14" s="52"/>
      <c r="K14" s="15"/>
    </row>
    <row r="15" spans="1:11" ht="18" customHeight="1" x14ac:dyDescent="0.3">
      <c r="C15" s="72" t="s">
        <v>81</v>
      </c>
      <c r="D15" s="57"/>
      <c r="E15" s="97">
        <v>0.36699999999999999</v>
      </c>
      <c r="F15" s="97">
        <v>0.37</v>
      </c>
      <c r="G15" s="97">
        <v>0.36799999999999999</v>
      </c>
      <c r="H15" s="97"/>
      <c r="I15" s="97" t="s">
        <v>80</v>
      </c>
      <c r="J15" s="97" t="s">
        <v>80</v>
      </c>
    </row>
    <row r="16" spans="1:11" ht="18" customHeight="1" x14ac:dyDescent="0.3">
      <c r="C16" s="143" t="s">
        <v>82</v>
      </c>
      <c r="D16" s="144"/>
      <c r="E16" s="145">
        <v>0.19900000000000001</v>
      </c>
      <c r="F16" s="145">
        <v>0.17</v>
      </c>
      <c r="G16" s="145">
        <v>0.17299999999999999</v>
      </c>
      <c r="H16" s="145"/>
      <c r="I16" s="145" t="s">
        <v>80</v>
      </c>
      <c r="J16" s="145" t="s">
        <v>80</v>
      </c>
      <c r="K16" s="35"/>
    </row>
    <row r="17" spans="2:11" ht="18" customHeight="1" x14ac:dyDescent="0.3">
      <c r="C17" s="73" t="s">
        <v>83</v>
      </c>
      <c r="D17" s="74"/>
      <c r="E17" s="99"/>
      <c r="F17" s="99"/>
      <c r="G17" s="99"/>
      <c r="H17" s="99"/>
      <c r="I17" s="99"/>
      <c r="J17" s="99"/>
      <c r="K17" s="35"/>
    </row>
    <row r="18" spans="2:11" ht="5.25" customHeight="1" x14ac:dyDescent="0.3">
      <c r="C18" s="27"/>
      <c r="D18" s="28"/>
      <c r="E18" s="29"/>
      <c r="F18" s="29"/>
      <c r="G18" s="29"/>
      <c r="H18" s="29"/>
      <c r="I18" s="29"/>
      <c r="J18" s="29"/>
      <c r="K18" s="35"/>
    </row>
    <row r="19" spans="2:11" ht="15" customHeight="1" x14ac:dyDescent="0.3">
      <c r="C19" s="16" t="s">
        <v>84</v>
      </c>
      <c r="K19" s="35"/>
    </row>
    <row r="20" spans="2:11" ht="15" customHeight="1" x14ac:dyDescent="0.3">
      <c r="C20" s="16" t="s">
        <v>85</v>
      </c>
    </row>
    <row r="21" spans="2:11" ht="15" customHeight="1" x14ac:dyDescent="0.3">
      <c r="C21" s="16"/>
    </row>
    <row r="22" spans="2:11" ht="15" customHeight="1" x14ac:dyDescent="0.3">
      <c r="K22" s="35"/>
    </row>
    <row r="23" spans="2:11" ht="19.5" x14ac:dyDescent="0.4">
      <c r="B23" s="47" t="s">
        <v>55</v>
      </c>
      <c r="C23" s="48" t="s">
        <v>86</v>
      </c>
      <c r="D23" s="48"/>
      <c r="E23" s="49"/>
      <c r="F23" s="50"/>
      <c r="G23" s="50"/>
      <c r="H23" s="50"/>
      <c r="I23" s="50"/>
      <c r="J23" s="50"/>
      <c r="K23" s="35"/>
    </row>
    <row r="24" spans="2:11" x14ac:dyDescent="0.3">
      <c r="K24" s="35"/>
    </row>
    <row r="25" spans="2:11" ht="21.75" x14ac:dyDescent="0.55000000000000004">
      <c r="I25" s="21" t="s">
        <v>32</v>
      </c>
      <c r="J25" s="21"/>
    </row>
    <row r="26" spans="2:11" ht="20.25" thickBot="1" x14ac:dyDescent="0.45">
      <c r="C26" s="18" t="s">
        <v>78</v>
      </c>
      <c r="D26" s="19"/>
      <c r="E26" s="20" t="s">
        <v>34</v>
      </c>
      <c r="F26" s="20" t="s">
        <v>35</v>
      </c>
      <c r="G26" s="20" t="s">
        <v>36</v>
      </c>
      <c r="H26" s="20"/>
      <c r="I26" s="22" t="s">
        <v>37</v>
      </c>
      <c r="J26" s="23" t="s">
        <v>38</v>
      </c>
    </row>
    <row r="27" spans="2:11" ht="19.5" x14ac:dyDescent="0.3">
      <c r="B27" s="42"/>
      <c r="C27" s="59" t="s">
        <v>66</v>
      </c>
      <c r="D27" s="45"/>
      <c r="E27" s="46"/>
      <c r="F27" s="46"/>
      <c r="G27" s="46"/>
      <c r="H27" s="46"/>
      <c r="I27" s="46"/>
      <c r="J27" s="46"/>
    </row>
    <row r="28" spans="2:11" x14ac:dyDescent="0.3">
      <c r="C28" s="72" t="s">
        <v>79</v>
      </c>
      <c r="D28" s="57"/>
      <c r="E28" s="97" t="s">
        <v>52</v>
      </c>
      <c r="F28" s="97">
        <v>0.2</v>
      </c>
      <c r="G28" s="97">
        <v>0.19500000000000001</v>
      </c>
      <c r="H28" s="97"/>
      <c r="I28" s="97">
        <v>0.193</v>
      </c>
      <c r="J28" s="97">
        <v>0.2</v>
      </c>
    </row>
    <row r="29" spans="2:11" ht="19.5" x14ac:dyDescent="0.3">
      <c r="C29" s="61"/>
      <c r="D29" s="62"/>
      <c r="E29" s="98"/>
      <c r="F29" s="98"/>
      <c r="G29" s="98"/>
      <c r="H29" s="98"/>
      <c r="I29" s="98"/>
      <c r="J29" s="98"/>
    </row>
    <row r="30" spans="2:11" ht="19.5" x14ac:dyDescent="0.3">
      <c r="B30" s="42"/>
      <c r="C30" s="60" t="s">
        <v>16</v>
      </c>
      <c r="D30" s="51"/>
      <c r="E30" s="52"/>
      <c r="F30" s="52"/>
      <c r="G30" s="52"/>
      <c r="H30" s="52"/>
      <c r="I30" s="52"/>
      <c r="J30" s="52"/>
    </row>
    <row r="31" spans="2:11" x14ac:dyDescent="0.3">
      <c r="C31" s="72" t="s">
        <v>81</v>
      </c>
      <c r="D31" s="57"/>
      <c r="E31" s="97" t="s">
        <v>52</v>
      </c>
      <c r="F31" s="97">
        <v>0.38800000000000001</v>
      </c>
      <c r="G31" s="97">
        <v>0.4</v>
      </c>
      <c r="H31" s="97"/>
      <c r="I31" s="97">
        <v>0.39500000000000002</v>
      </c>
      <c r="J31" s="155">
        <v>0.40100000000000002</v>
      </c>
    </row>
    <row r="32" spans="2:11" x14ac:dyDescent="0.3">
      <c r="C32" s="143" t="s">
        <v>87</v>
      </c>
      <c r="D32" s="144"/>
      <c r="E32" s="145" t="s">
        <v>52</v>
      </c>
      <c r="F32" s="145">
        <v>0.32900000000000001</v>
      </c>
      <c r="G32" s="145">
        <v>0.32400000000000001</v>
      </c>
      <c r="H32" s="145"/>
      <c r="I32" s="156">
        <v>0.33900000000000002</v>
      </c>
      <c r="J32" s="145">
        <v>0.35299999999999998</v>
      </c>
    </row>
    <row r="33" spans="3:10" ht="19.5" x14ac:dyDescent="0.3">
      <c r="C33" s="73" t="s">
        <v>83</v>
      </c>
      <c r="D33" s="74"/>
      <c r="E33" s="99"/>
      <c r="F33" s="99"/>
      <c r="G33" s="99"/>
      <c r="H33" s="99"/>
      <c r="I33" s="99"/>
      <c r="J33" s="99"/>
    </row>
    <row r="34" spans="3:10" ht="5.25" customHeight="1" x14ac:dyDescent="0.3">
      <c r="C34" s="27"/>
      <c r="D34" s="28"/>
      <c r="E34" s="29"/>
      <c r="F34" s="29"/>
      <c r="G34" s="29"/>
      <c r="H34" s="29"/>
      <c r="I34" s="29"/>
      <c r="J34" s="29"/>
    </row>
    <row r="35" spans="3:10" x14ac:dyDescent="0.3">
      <c r="C35" s="16" t="s">
        <v>84</v>
      </c>
    </row>
    <row r="36" spans="3:10" x14ac:dyDescent="0.3">
      <c r="C36" s="16" t="s">
        <v>85</v>
      </c>
    </row>
    <row r="37" spans="3:10" x14ac:dyDescent="0.3">
      <c r="C37" s="16"/>
    </row>
    <row r="72" spans="11:11" x14ac:dyDescent="0.3">
      <c r="K72" s="30"/>
    </row>
  </sheetData>
  <pageMargins left="0.70866141732283472" right="0.70866141732283472" top="0.78740157480314965" bottom="0.78740157480314965" header="0.31496062992125984" footer="0.31496062992125984"/>
  <pageSetup paperSize="9" scale="56" fitToHeight="0" orientation="portrait" r:id="rId1"/>
  <headerFooter>
    <oddHeader>&amp;L&amp;"CorpoS"&amp;10&amp;K000000Internal&amp;1#</oddHeader>
  </headerFooter>
  <customProperties>
    <customPr name="SHEET_UNIQUE_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7A93"/>
    <pageSetUpPr fitToPage="1"/>
  </sheetPr>
  <dimension ref="A1:K118"/>
  <sheetViews>
    <sheetView showGridLines="0" zoomScaleNormal="100" zoomScaleSheetLayoutView="100" workbookViewId="0"/>
  </sheetViews>
  <sheetFormatPr baseColWidth="10" defaultColWidth="11.5546875" defaultRowHeight="17.25" x14ac:dyDescent="0.3"/>
  <cols>
    <col min="1" max="2" width="2.6640625" style="15" customWidth="1"/>
    <col min="3" max="3" width="42.77734375" style="15" customWidth="1"/>
    <col min="4" max="4" width="13.5546875" style="15" customWidth="1"/>
    <col min="5" max="7" width="12.5546875" style="15" customWidth="1"/>
    <col min="8" max="8" width="2.33203125" style="15" customWidth="1"/>
    <col min="9" max="10" width="12.5546875" style="15" customWidth="1"/>
    <col min="11" max="11" width="2.6640625" style="15" customWidth="1"/>
    <col min="12" max="16384" width="11.5546875" style="15"/>
  </cols>
  <sheetData>
    <row r="1" spans="1:10" s="10" customFormat="1" ht="14.25" x14ac:dyDescent="0.2"/>
    <row r="2" spans="1:10" s="10" customFormat="1" ht="27" customHeight="1" x14ac:dyDescent="0.2">
      <c r="B2" s="69" t="s">
        <v>0</v>
      </c>
    </row>
    <row r="3" spans="1:10" s="10" customFormat="1" ht="3" customHeight="1" x14ac:dyDescent="0.2">
      <c r="B3" s="70"/>
    </row>
    <row r="4" spans="1:10" s="10" customFormat="1" ht="18" customHeight="1" x14ac:dyDescent="0.2">
      <c r="B4" s="71" t="s">
        <v>88</v>
      </c>
      <c r="D4" s="8"/>
    </row>
    <row r="5" spans="1:10" s="10" customFormat="1" ht="3" customHeight="1" x14ac:dyDescent="0.2">
      <c r="A5" s="7"/>
      <c r="B5" s="11"/>
      <c r="C5" s="11"/>
      <c r="D5" s="12"/>
      <c r="E5" s="13"/>
      <c r="F5" s="12"/>
      <c r="G5" s="12"/>
      <c r="H5" s="12"/>
      <c r="I5" s="12"/>
      <c r="J5" s="12"/>
    </row>
    <row r="6" spans="1:10" s="67" customFormat="1" ht="15.75" customHeight="1" x14ac:dyDescent="0.2">
      <c r="A6" s="14"/>
      <c r="B6" s="14"/>
      <c r="C6" s="14"/>
      <c r="D6" s="14"/>
      <c r="E6" s="14"/>
      <c r="F6" s="14"/>
      <c r="G6" s="14"/>
      <c r="H6" s="14"/>
      <c r="I6" s="14"/>
      <c r="J6" s="14"/>
    </row>
    <row r="7" spans="1:10" s="68" customFormat="1" ht="18" customHeight="1" x14ac:dyDescent="0.4">
      <c r="A7" s="30"/>
      <c r="B7" s="47" t="s">
        <v>30</v>
      </c>
      <c r="C7" s="48" t="s">
        <v>89</v>
      </c>
      <c r="D7" s="48"/>
      <c r="E7" s="49"/>
      <c r="F7" s="50"/>
      <c r="G7" s="50"/>
      <c r="H7" s="50"/>
      <c r="I7" s="50"/>
      <c r="J7" s="50"/>
    </row>
    <row r="8" spans="1:10" ht="6.75" customHeight="1" x14ac:dyDescent="0.3"/>
    <row r="9" spans="1:10" ht="18.75" customHeight="1" x14ac:dyDescent="0.55000000000000004">
      <c r="E9" s="168" t="s">
        <v>90</v>
      </c>
      <c r="F9" s="168"/>
      <c r="G9" s="168"/>
      <c r="H9" s="168"/>
      <c r="I9" s="168"/>
      <c r="J9" s="168"/>
    </row>
    <row r="10" spans="1:10" ht="18" customHeight="1" x14ac:dyDescent="0.55000000000000004">
      <c r="I10" s="21" t="s">
        <v>32</v>
      </c>
      <c r="J10" s="21"/>
    </row>
    <row r="11" spans="1:10" ht="18" customHeight="1" thickBot="1" x14ac:dyDescent="0.45">
      <c r="C11" s="18" t="s">
        <v>33</v>
      </c>
      <c r="D11" s="19"/>
      <c r="E11" s="20" t="s">
        <v>34</v>
      </c>
      <c r="F11" s="20" t="s">
        <v>35</v>
      </c>
      <c r="G11" s="20" t="s">
        <v>36</v>
      </c>
      <c r="H11" s="20"/>
      <c r="I11" s="22" t="s">
        <v>37</v>
      </c>
      <c r="J11" s="23" t="s">
        <v>38</v>
      </c>
    </row>
    <row r="12" spans="1:10" ht="18" customHeight="1" x14ac:dyDescent="0.3">
      <c r="C12" s="106" t="s">
        <v>39</v>
      </c>
      <c r="D12" s="79"/>
      <c r="E12" s="152">
        <v>43700</v>
      </c>
      <c r="F12" s="152">
        <v>46244</v>
      </c>
      <c r="G12" s="152">
        <v>36013</v>
      </c>
      <c r="H12" s="152"/>
      <c r="I12" s="152">
        <v>25154</v>
      </c>
      <c r="J12" s="152">
        <v>28418</v>
      </c>
    </row>
    <row r="13" spans="1:10" ht="18" customHeight="1" x14ac:dyDescent="0.3">
      <c r="C13" s="34" t="s">
        <v>91</v>
      </c>
      <c r="D13" s="28"/>
      <c r="E13" s="108">
        <v>-35445</v>
      </c>
      <c r="F13" s="108">
        <v>-37596</v>
      </c>
      <c r="G13" s="108">
        <v>-30531</v>
      </c>
      <c r="H13" s="108"/>
      <c r="I13" s="108">
        <v>-21622</v>
      </c>
      <c r="J13" s="108">
        <v>-23126</v>
      </c>
    </row>
    <row r="14" spans="1:10" ht="18" customHeight="1" x14ac:dyDescent="0.3">
      <c r="C14" s="106" t="s">
        <v>92</v>
      </c>
      <c r="D14" s="79"/>
      <c r="E14" s="152">
        <v>8255</v>
      </c>
      <c r="F14" s="152">
        <v>8648</v>
      </c>
      <c r="G14" s="152">
        <v>5482</v>
      </c>
      <c r="H14" s="152"/>
      <c r="I14" s="152">
        <v>3532</v>
      </c>
      <c r="J14" s="152">
        <v>5292</v>
      </c>
    </row>
    <row r="15" spans="1:10" ht="18" customHeight="1" x14ac:dyDescent="0.3">
      <c r="C15" s="36" t="s">
        <v>93</v>
      </c>
      <c r="D15" s="37"/>
      <c r="E15" s="38">
        <v>-2744.9351889200002</v>
      </c>
      <c r="F15" s="38">
        <v>-3001</v>
      </c>
      <c r="G15" s="38">
        <v>-2625</v>
      </c>
      <c r="H15" s="38"/>
      <c r="I15" s="38">
        <v>-1885</v>
      </c>
      <c r="J15" s="38">
        <v>-1924</v>
      </c>
    </row>
    <row r="16" spans="1:10" ht="18" customHeight="1" x14ac:dyDescent="0.3">
      <c r="C16" s="36" t="s">
        <v>94</v>
      </c>
      <c r="D16" s="37"/>
      <c r="E16" s="38">
        <v>-1502.2659204200002</v>
      </c>
      <c r="F16" s="38">
        <v>-1686</v>
      </c>
      <c r="G16" s="38">
        <v>-1472</v>
      </c>
      <c r="H16" s="38"/>
      <c r="I16" s="38">
        <v>-1060</v>
      </c>
      <c r="J16" s="38">
        <v>-1143</v>
      </c>
    </row>
    <row r="17" spans="2:10" ht="18" customHeight="1" x14ac:dyDescent="0.3">
      <c r="C17" s="36" t="s">
        <v>95</v>
      </c>
      <c r="D17" s="37"/>
      <c r="E17" s="38">
        <v>-1508.7710379399998</v>
      </c>
      <c r="F17" s="38">
        <v>-1662</v>
      </c>
      <c r="G17" s="38">
        <v>-1423</v>
      </c>
      <c r="H17" s="38"/>
      <c r="I17" s="38">
        <v>-1075</v>
      </c>
      <c r="J17" s="38">
        <v>-991</v>
      </c>
    </row>
    <row r="18" spans="2:10" ht="18" customHeight="1" x14ac:dyDescent="0.3">
      <c r="C18" s="36" t="s">
        <v>96</v>
      </c>
      <c r="D18" s="37"/>
      <c r="E18" s="38">
        <v>659.98528711000006</v>
      </c>
      <c r="F18" s="38">
        <v>797</v>
      </c>
      <c r="G18" s="38">
        <v>726</v>
      </c>
      <c r="H18" s="38"/>
      <c r="I18" s="38">
        <v>511</v>
      </c>
      <c r="J18" s="38">
        <v>1753</v>
      </c>
    </row>
    <row r="19" spans="2:10" s="35" customFormat="1" ht="18" customHeight="1" x14ac:dyDescent="0.2">
      <c r="C19" s="36" t="s">
        <v>97</v>
      </c>
      <c r="D19" s="37"/>
      <c r="E19" s="38">
        <v>-470.51336558999998</v>
      </c>
      <c r="F19" s="38">
        <v>-214</v>
      </c>
      <c r="G19" s="38">
        <v>-200</v>
      </c>
      <c r="H19" s="38"/>
      <c r="I19" s="38">
        <v>-80</v>
      </c>
      <c r="J19" s="38">
        <v>-245</v>
      </c>
    </row>
    <row r="20" spans="2:10" s="35" customFormat="1" ht="18" customHeight="1" x14ac:dyDescent="0.2">
      <c r="C20" s="36" t="s">
        <v>98</v>
      </c>
      <c r="D20" s="37"/>
      <c r="E20" s="38">
        <v>40.898681830000001</v>
      </c>
      <c r="F20" s="38">
        <v>-2</v>
      </c>
      <c r="G20" s="38">
        <v>47</v>
      </c>
      <c r="H20" s="38"/>
      <c r="I20" s="38">
        <v>34</v>
      </c>
      <c r="J20" s="38">
        <v>138</v>
      </c>
    </row>
    <row r="21" spans="2:10" s="35" customFormat="1" ht="18" customHeight="1" x14ac:dyDescent="0.2">
      <c r="C21" s="36" t="s">
        <v>99</v>
      </c>
      <c r="D21" s="37"/>
      <c r="E21" s="38">
        <v>5</v>
      </c>
      <c r="F21" s="38">
        <v>-88</v>
      </c>
      <c r="G21" s="38">
        <v>-44</v>
      </c>
      <c r="H21" s="38"/>
      <c r="I21" s="38">
        <v>-30</v>
      </c>
      <c r="J21" s="38">
        <v>60</v>
      </c>
    </row>
    <row r="22" spans="2:10" ht="18" customHeight="1" x14ac:dyDescent="0.3">
      <c r="C22" s="31" t="s">
        <v>100</v>
      </c>
      <c r="D22" s="74"/>
      <c r="E22" s="150">
        <v>2734</v>
      </c>
      <c r="F22" s="150">
        <v>2792</v>
      </c>
      <c r="G22" s="150">
        <v>491</v>
      </c>
      <c r="H22" s="150"/>
      <c r="I22" s="150">
        <v>-53</v>
      </c>
      <c r="J22" s="150">
        <v>2940</v>
      </c>
    </row>
    <row r="23" spans="2:10" ht="18" customHeight="1" x14ac:dyDescent="0.3">
      <c r="C23" s="53" t="s">
        <v>101</v>
      </c>
      <c r="D23" s="57"/>
      <c r="E23" s="38">
        <v>74</v>
      </c>
      <c r="F23" s="38">
        <v>131</v>
      </c>
      <c r="G23" s="38">
        <v>62</v>
      </c>
      <c r="H23" s="38"/>
      <c r="I23" s="38">
        <v>50</v>
      </c>
      <c r="J23" s="38">
        <v>38</v>
      </c>
    </row>
    <row r="24" spans="2:10" s="35" customFormat="1" ht="18" customHeight="1" x14ac:dyDescent="0.2">
      <c r="C24" s="53" t="s">
        <v>102</v>
      </c>
      <c r="D24" s="44"/>
      <c r="E24" s="38">
        <v>-257</v>
      </c>
      <c r="F24" s="38">
        <v>-292</v>
      </c>
      <c r="G24" s="38">
        <v>-219</v>
      </c>
      <c r="H24" s="38"/>
      <c r="I24" s="38">
        <v>-156</v>
      </c>
      <c r="J24" s="38">
        <v>-107</v>
      </c>
    </row>
    <row r="25" spans="2:10" s="35" customFormat="1" ht="18" customHeight="1" x14ac:dyDescent="0.3">
      <c r="C25" s="106" t="s">
        <v>103</v>
      </c>
      <c r="D25" s="79"/>
      <c r="E25" s="152">
        <v>2551</v>
      </c>
      <c r="F25" s="152">
        <v>2631</v>
      </c>
      <c r="G25" s="152">
        <v>334</v>
      </c>
      <c r="H25" s="152"/>
      <c r="I25" s="152">
        <v>-159</v>
      </c>
      <c r="J25" s="152">
        <v>2871</v>
      </c>
    </row>
    <row r="26" spans="2:10" s="35" customFormat="1" ht="18" customHeight="1" x14ac:dyDescent="0.2">
      <c r="C26" s="76" t="s">
        <v>104</v>
      </c>
      <c r="D26" s="77"/>
      <c r="E26" s="78">
        <v>-712</v>
      </c>
      <c r="F26" s="78">
        <v>-881</v>
      </c>
      <c r="G26" s="78">
        <v>-465</v>
      </c>
      <c r="H26" s="78"/>
      <c r="I26" s="78">
        <v>-340</v>
      </c>
      <c r="J26" s="78">
        <v>-606</v>
      </c>
    </row>
    <row r="27" spans="2:10" ht="18" customHeight="1" x14ac:dyDescent="0.3">
      <c r="C27" s="31" t="s">
        <v>105</v>
      </c>
      <c r="D27" s="74"/>
      <c r="E27" s="150">
        <v>1839</v>
      </c>
      <c r="F27" s="150">
        <v>1750</v>
      </c>
      <c r="G27" s="150">
        <v>-131</v>
      </c>
      <c r="H27" s="150"/>
      <c r="I27" s="150">
        <v>-499</v>
      </c>
      <c r="J27" s="150">
        <v>2265</v>
      </c>
    </row>
    <row r="28" spans="2:10" ht="18" customHeight="1" x14ac:dyDescent="0.3">
      <c r="C28" s="81" t="s">
        <v>106</v>
      </c>
      <c r="D28" s="57"/>
      <c r="E28" s="38">
        <v>31</v>
      </c>
      <c r="F28" s="38">
        <v>19</v>
      </c>
      <c r="G28" s="38">
        <v>12</v>
      </c>
      <c r="H28" s="38"/>
      <c r="I28" s="38">
        <v>4</v>
      </c>
      <c r="J28" s="38">
        <v>23</v>
      </c>
    </row>
    <row r="29" spans="2:10" ht="18" customHeight="1" x14ac:dyDescent="0.3">
      <c r="C29" s="81" t="s">
        <v>107</v>
      </c>
      <c r="D29" s="57"/>
      <c r="E29" s="38">
        <v>1808</v>
      </c>
      <c r="F29" s="38">
        <v>1731</v>
      </c>
      <c r="G29" s="38">
        <v>-143</v>
      </c>
      <c r="H29" s="38"/>
      <c r="I29" s="38">
        <v>-503</v>
      </c>
      <c r="J29" s="38">
        <v>2242</v>
      </c>
    </row>
    <row r="30" spans="2:10" ht="18" customHeight="1" x14ac:dyDescent="0.3">
      <c r="C30" s="115"/>
      <c r="D30" s="28"/>
      <c r="E30" s="116"/>
      <c r="F30" s="116"/>
      <c r="G30" s="116"/>
      <c r="H30" s="116"/>
      <c r="I30" s="116"/>
      <c r="J30" s="116"/>
    </row>
    <row r="31" spans="2:10" ht="15" customHeight="1" x14ac:dyDescent="0.4">
      <c r="B31" s="47" t="s">
        <v>55</v>
      </c>
      <c r="C31" s="48" t="s">
        <v>108</v>
      </c>
      <c r="D31" s="48"/>
      <c r="E31" s="49"/>
      <c r="F31" s="50"/>
      <c r="G31" s="50"/>
      <c r="H31" s="50"/>
      <c r="I31" s="50"/>
      <c r="J31" s="50"/>
    </row>
    <row r="32" spans="2:10" ht="6.75" customHeight="1" x14ac:dyDescent="0.3"/>
    <row r="33" spans="3:10" ht="18.75" customHeight="1" x14ac:dyDescent="0.55000000000000004">
      <c r="E33" s="168" t="s">
        <v>90</v>
      </c>
      <c r="F33" s="168"/>
      <c r="G33" s="168"/>
      <c r="H33" s="168"/>
      <c r="I33" s="168"/>
      <c r="J33" s="168"/>
    </row>
    <row r="34" spans="3:10" ht="18" customHeight="1" x14ac:dyDescent="0.55000000000000004">
      <c r="I34" s="21" t="s">
        <v>32</v>
      </c>
      <c r="J34" s="21"/>
    </row>
    <row r="35" spans="3:10" ht="18" customHeight="1" thickBot="1" x14ac:dyDescent="0.45">
      <c r="C35" s="18" t="s">
        <v>33</v>
      </c>
      <c r="D35" s="19"/>
      <c r="E35" s="20" t="s">
        <v>109</v>
      </c>
      <c r="F35" s="20" t="s">
        <v>110</v>
      </c>
      <c r="G35" s="20" t="s">
        <v>111</v>
      </c>
      <c r="H35" s="20"/>
      <c r="I35" s="169" t="s">
        <v>38</v>
      </c>
      <c r="J35" s="169"/>
    </row>
    <row r="36" spans="3:10" ht="18" customHeight="1" x14ac:dyDescent="0.3">
      <c r="C36" s="118" t="s">
        <v>112</v>
      </c>
      <c r="D36" s="119"/>
      <c r="E36" s="120"/>
      <c r="F36" s="120"/>
      <c r="G36" s="120"/>
      <c r="H36" s="120"/>
      <c r="I36" s="120"/>
      <c r="J36" s="120"/>
    </row>
    <row r="37" spans="3:10" ht="18" customHeight="1" x14ac:dyDescent="0.3">
      <c r="C37" s="56" t="s">
        <v>113</v>
      </c>
      <c r="D37" s="122"/>
      <c r="E37" s="123">
        <v>1772</v>
      </c>
      <c r="F37" s="123">
        <v>1839</v>
      </c>
      <c r="G37" s="123">
        <v>1682</v>
      </c>
      <c r="H37" s="123"/>
      <c r="I37" s="170">
        <v>1650</v>
      </c>
      <c r="J37" s="170"/>
    </row>
    <row r="38" spans="3:10" ht="18" customHeight="1" x14ac:dyDescent="0.3">
      <c r="C38" s="56" t="s">
        <v>114</v>
      </c>
      <c r="D38" s="126"/>
      <c r="E38" s="124">
        <v>7008</v>
      </c>
      <c r="F38" s="124">
        <v>8619</v>
      </c>
      <c r="G38" s="124">
        <v>7879</v>
      </c>
      <c r="H38" s="124"/>
      <c r="I38" s="171">
        <v>7612</v>
      </c>
      <c r="J38" s="171"/>
    </row>
    <row r="39" spans="3:10" ht="18" customHeight="1" x14ac:dyDescent="0.3">
      <c r="C39" s="56" t="s">
        <v>115</v>
      </c>
      <c r="D39" s="126"/>
      <c r="E39" s="124">
        <v>4213</v>
      </c>
      <c r="F39" s="124">
        <v>4143</v>
      </c>
      <c r="G39" s="124">
        <v>3746</v>
      </c>
      <c r="H39" s="124"/>
      <c r="I39" s="171">
        <v>3506</v>
      </c>
      <c r="J39" s="171"/>
    </row>
    <row r="40" spans="3:10" ht="18" customHeight="1" x14ac:dyDescent="0.3">
      <c r="C40" s="56" t="s">
        <v>116</v>
      </c>
      <c r="D40" s="126"/>
      <c r="E40" s="124">
        <v>527</v>
      </c>
      <c r="F40" s="124">
        <v>547</v>
      </c>
      <c r="G40" s="124">
        <v>534</v>
      </c>
      <c r="H40" s="124"/>
      <c r="I40" s="171">
        <v>1385</v>
      </c>
      <c r="J40" s="171"/>
    </row>
    <row r="41" spans="3:10" ht="18" customHeight="1" x14ac:dyDescent="0.3">
      <c r="C41" s="56" t="s">
        <v>117</v>
      </c>
      <c r="D41" s="126"/>
      <c r="E41" s="124">
        <v>8401</v>
      </c>
      <c r="F41" s="124">
        <v>9334</v>
      </c>
      <c r="G41" s="124">
        <v>8318</v>
      </c>
      <c r="H41" s="124"/>
      <c r="I41" s="171">
        <v>8479</v>
      </c>
      <c r="J41" s="171"/>
    </row>
    <row r="42" spans="3:10" ht="18" customHeight="1" x14ac:dyDescent="0.3">
      <c r="C42" s="56" t="s">
        <v>118</v>
      </c>
      <c r="D42" s="126"/>
      <c r="E42" s="124">
        <v>2</v>
      </c>
      <c r="F42" s="124">
        <v>2</v>
      </c>
      <c r="G42" s="124">
        <v>27</v>
      </c>
      <c r="H42" s="124"/>
      <c r="I42" s="171">
        <v>33</v>
      </c>
      <c r="J42" s="171"/>
    </row>
    <row r="43" spans="3:10" ht="18" customHeight="1" x14ac:dyDescent="0.3">
      <c r="C43" s="56" t="s">
        <v>119</v>
      </c>
      <c r="D43" s="126"/>
      <c r="E43" s="38">
        <v>680</v>
      </c>
      <c r="F43" s="38">
        <v>827</v>
      </c>
      <c r="G43" s="38">
        <v>804</v>
      </c>
      <c r="H43" s="38"/>
      <c r="I43" s="172">
        <v>522</v>
      </c>
      <c r="J43" s="172"/>
    </row>
    <row r="44" spans="3:10" ht="18" customHeight="1" x14ac:dyDescent="0.3">
      <c r="C44" s="56" t="s">
        <v>120</v>
      </c>
      <c r="D44" s="126"/>
      <c r="E44" s="38">
        <v>1612</v>
      </c>
      <c r="F44" s="38">
        <v>1109</v>
      </c>
      <c r="G44" s="38">
        <v>1258</v>
      </c>
      <c r="H44" s="38"/>
      <c r="I44" s="172">
        <v>1098</v>
      </c>
      <c r="J44" s="172"/>
    </row>
    <row r="45" spans="3:10" ht="18" customHeight="1" x14ac:dyDescent="0.3">
      <c r="C45" s="56" t="s">
        <v>121</v>
      </c>
      <c r="D45" s="126"/>
      <c r="E45" s="124">
        <v>410</v>
      </c>
      <c r="F45" s="124">
        <v>529</v>
      </c>
      <c r="G45" s="124">
        <v>328</v>
      </c>
      <c r="H45" s="124"/>
      <c r="I45" s="173">
        <v>337</v>
      </c>
      <c r="J45" s="173"/>
    </row>
    <row r="46" spans="3:10" ht="18" customHeight="1" x14ac:dyDescent="0.3">
      <c r="C46" s="106" t="s">
        <v>122</v>
      </c>
      <c r="D46" s="79"/>
      <c r="E46" s="152">
        <v>24625</v>
      </c>
      <c r="F46" s="152">
        <v>26949</v>
      </c>
      <c r="G46" s="152">
        <v>24576</v>
      </c>
      <c r="H46" s="152"/>
      <c r="I46" s="174">
        <v>24622</v>
      </c>
      <c r="J46" s="174"/>
    </row>
    <row r="47" spans="3:10" ht="18" customHeight="1" x14ac:dyDescent="0.3">
      <c r="C47" s="56" t="s">
        <v>123</v>
      </c>
      <c r="D47" s="126"/>
      <c r="E47" s="38">
        <v>7725</v>
      </c>
      <c r="F47" s="38">
        <v>7551</v>
      </c>
      <c r="G47" s="38">
        <v>6278</v>
      </c>
      <c r="H47" s="38"/>
      <c r="I47" s="175">
        <v>8492</v>
      </c>
      <c r="J47" s="175"/>
    </row>
    <row r="48" spans="3:10" ht="18" customHeight="1" x14ac:dyDescent="0.3">
      <c r="C48" s="56" t="s">
        <v>124</v>
      </c>
      <c r="D48" s="126"/>
      <c r="E48" s="124">
        <v>4449</v>
      </c>
      <c r="F48" s="124">
        <v>4061</v>
      </c>
      <c r="G48" s="124">
        <v>3487</v>
      </c>
      <c r="H48" s="124"/>
      <c r="I48" s="171">
        <v>3473</v>
      </c>
      <c r="J48" s="171"/>
    </row>
    <row r="49" spans="3:10" ht="18" customHeight="1" x14ac:dyDescent="0.3">
      <c r="C49" s="56" t="s">
        <v>117</v>
      </c>
      <c r="D49" s="126"/>
      <c r="E49" s="124">
        <v>7989</v>
      </c>
      <c r="F49" s="124">
        <v>9345</v>
      </c>
      <c r="G49" s="124">
        <v>6951</v>
      </c>
      <c r="H49" s="124"/>
      <c r="I49" s="171">
        <v>6696</v>
      </c>
      <c r="J49" s="171"/>
    </row>
    <row r="50" spans="3:10" ht="18" customHeight="1" x14ac:dyDescent="0.3">
      <c r="C50" s="56" t="s">
        <v>125</v>
      </c>
      <c r="D50" s="126"/>
      <c r="E50" s="124">
        <v>548</v>
      </c>
      <c r="F50" s="124">
        <v>1094</v>
      </c>
      <c r="G50" s="124">
        <v>1663</v>
      </c>
      <c r="H50" s="124"/>
      <c r="I50" s="171">
        <v>1475</v>
      </c>
      <c r="J50" s="171"/>
    </row>
    <row r="51" spans="3:10" ht="18" customHeight="1" x14ac:dyDescent="0.3">
      <c r="C51" s="56" t="s">
        <v>118</v>
      </c>
      <c r="D51" s="126"/>
      <c r="E51" s="124">
        <v>2910</v>
      </c>
      <c r="F51" s="124">
        <v>4727</v>
      </c>
      <c r="G51" s="124">
        <v>5814</v>
      </c>
      <c r="H51" s="124"/>
      <c r="I51" s="171">
        <v>4334</v>
      </c>
      <c r="J51" s="171"/>
    </row>
    <row r="52" spans="3:10" ht="18" customHeight="1" x14ac:dyDescent="0.3">
      <c r="C52" s="56" t="s">
        <v>119</v>
      </c>
      <c r="D52" s="126"/>
      <c r="E52" s="38">
        <v>410</v>
      </c>
      <c r="F52" s="38">
        <v>601</v>
      </c>
      <c r="G52" s="38">
        <v>448</v>
      </c>
      <c r="H52" s="38"/>
      <c r="I52" s="172">
        <v>725</v>
      </c>
      <c r="J52" s="172"/>
    </row>
    <row r="53" spans="3:10" ht="18" customHeight="1" x14ac:dyDescent="0.3">
      <c r="C53" s="56" t="s">
        <v>121</v>
      </c>
      <c r="D53" s="126"/>
      <c r="E53" s="38">
        <v>1316</v>
      </c>
      <c r="F53" s="38">
        <v>1039</v>
      </c>
      <c r="G53" s="38">
        <v>772</v>
      </c>
      <c r="H53" s="38"/>
      <c r="I53" s="176">
        <v>1000</v>
      </c>
      <c r="J53" s="176"/>
    </row>
    <row r="54" spans="3:10" ht="18" customHeight="1" x14ac:dyDescent="0.3">
      <c r="C54" s="106" t="s">
        <v>126</v>
      </c>
      <c r="D54" s="79"/>
      <c r="E54" s="152">
        <v>25347</v>
      </c>
      <c r="F54" s="152">
        <v>28418</v>
      </c>
      <c r="G54" s="152">
        <v>25413</v>
      </c>
      <c r="H54" s="152"/>
      <c r="I54" s="174">
        <v>26195</v>
      </c>
      <c r="J54" s="174"/>
    </row>
    <row r="55" spans="3:10" ht="18" customHeight="1" x14ac:dyDescent="0.3">
      <c r="C55" s="31" t="s">
        <v>127</v>
      </c>
      <c r="D55" s="74"/>
      <c r="E55" s="150">
        <v>49972</v>
      </c>
      <c r="F55" s="150">
        <v>55367</v>
      </c>
      <c r="G55" s="150">
        <v>49989</v>
      </c>
      <c r="H55" s="150"/>
      <c r="I55" s="177">
        <v>50817</v>
      </c>
      <c r="J55" s="177"/>
    </row>
    <row r="56" spans="3:10" ht="18" customHeight="1" x14ac:dyDescent="0.3">
      <c r="C56" s="16"/>
    </row>
    <row r="57" spans="3:10" ht="18" customHeight="1" x14ac:dyDescent="0.3">
      <c r="C57" s="118" t="s">
        <v>128</v>
      </c>
      <c r="D57" s="119"/>
      <c r="E57" s="120"/>
      <c r="F57" s="120"/>
      <c r="G57" s="120"/>
      <c r="H57" s="120"/>
      <c r="I57" s="120"/>
      <c r="J57" s="120"/>
    </row>
    <row r="58" spans="3:10" ht="18" customHeight="1" x14ac:dyDescent="0.3">
      <c r="C58" s="56" t="s">
        <v>129</v>
      </c>
      <c r="D58" s="122"/>
      <c r="E58" s="38">
        <v>9642</v>
      </c>
      <c r="F58" s="38">
        <v>10617</v>
      </c>
      <c r="G58" s="38">
        <v>9703</v>
      </c>
      <c r="H58" s="38"/>
      <c r="I58" s="175">
        <v>11556</v>
      </c>
      <c r="J58" s="175"/>
    </row>
    <row r="59" spans="3:10" ht="18" customHeight="1" x14ac:dyDescent="0.3">
      <c r="C59" s="56" t="s">
        <v>130</v>
      </c>
      <c r="D59" s="126"/>
      <c r="E59" s="38">
        <v>-715</v>
      </c>
      <c r="F59" s="38">
        <v>-766</v>
      </c>
      <c r="G59" s="38">
        <v>-1478</v>
      </c>
      <c r="H59" s="38"/>
      <c r="I59" s="172">
        <v>-1038</v>
      </c>
      <c r="J59" s="172"/>
    </row>
    <row r="60" spans="3:10" ht="18" customHeight="1" x14ac:dyDescent="0.3">
      <c r="C60" s="56" t="s">
        <v>131</v>
      </c>
      <c r="D60" s="126"/>
      <c r="E60" s="38">
        <v>405</v>
      </c>
      <c r="F60" s="38">
        <v>494</v>
      </c>
      <c r="G60" s="38">
        <v>483</v>
      </c>
      <c r="H60" s="38"/>
      <c r="I60" s="178">
        <v>494</v>
      </c>
      <c r="J60" s="178"/>
    </row>
    <row r="61" spans="3:10" ht="18" customHeight="1" x14ac:dyDescent="0.3">
      <c r="C61" s="106" t="s">
        <v>132</v>
      </c>
      <c r="D61" s="79"/>
      <c r="E61" s="152">
        <v>9332</v>
      </c>
      <c r="F61" s="152">
        <v>10345</v>
      </c>
      <c r="G61" s="152">
        <v>8708</v>
      </c>
      <c r="H61" s="152"/>
      <c r="I61" s="174">
        <v>11012</v>
      </c>
      <c r="J61" s="174"/>
    </row>
    <row r="62" spans="3:10" ht="18" customHeight="1" x14ac:dyDescent="0.3">
      <c r="C62" s="56" t="s">
        <v>133</v>
      </c>
      <c r="D62" s="126"/>
      <c r="E62" s="124">
        <v>2463</v>
      </c>
      <c r="F62" s="124">
        <v>3178</v>
      </c>
      <c r="G62" s="124">
        <v>3530</v>
      </c>
      <c r="H62" s="124"/>
      <c r="I62" s="170">
        <v>2752</v>
      </c>
      <c r="J62" s="170"/>
    </row>
    <row r="63" spans="3:10" ht="18" customHeight="1" x14ac:dyDescent="0.3">
      <c r="C63" s="56" t="s">
        <v>134</v>
      </c>
      <c r="D63" s="126"/>
      <c r="E63" s="124">
        <v>2382</v>
      </c>
      <c r="F63" s="124">
        <v>2485</v>
      </c>
      <c r="G63" s="124">
        <v>2568</v>
      </c>
      <c r="H63" s="124"/>
      <c r="I63" s="171">
        <v>2576</v>
      </c>
      <c r="J63" s="171"/>
    </row>
    <row r="64" spans="3:10" ht="18" customHeight="1" x14ac:dyDescent="0.3">
      <c r="C64" s="56" t="s">
        <v>135</v>
      </c>
      <c r="D64" s="126"/>
      <c r="E64" s="124">
        <v>10046</v>
      </c>
      <c r="F64" s="124">
        <v>11495</v>
      </c>
      <c r="G64" s="124">
        <v>8744</v>
      </c>
      <c r="H64" s="124"/>
      <c r="I64" s="171">
        <v>7746</v>
      </c>
      <c r="J64" s="171"/>
    </row>
    <row r="65" spans="3:10" ht="18" customHeight="1" x14ac:dyDescent="0.3">
      <c r="C65" s="56" t="s">
        <v>136</v>
      </c>
      <c r="D65" s="126"/>
      <c r="E65" s="38">
        <v>2159</v>
      </c>
      <c r="F65" s="38">
        <v>2169</v>
      </c>
      <c r="G65" s="38">
        <v>2030</v>
      </c>
      <c r="H65" s="38"/>
      <c r="I65" s="172">
        <v>1783</v>
      </c>
      <c r="J65" s="172"/>
    </row>
    <row r="66" spans="3:10" ht="18" customHeight="1" x14ac:dyDescent="0.3">
      <c r="C66" s="56" t="s">
        <v>137</v>
      </c>
      <c r="D66" s="126"/>
      <c r="E66" s="38">
        <v>78</v>
      </c>
      <c r="F66" s="38">
        <v>95</v>
      </c>
      <c r="G66" s="38">
        <v>99</v>
      </c>
      <c r="H66" s="38"/>
      <c r="I66" s="172">
        <v>82</v>
      </c>
      <c r="J66" s="172"/>
    </row>
    <row r="67" spans="3:10" ht="18" customHeight="1" x14ac:dyDescent="0.3">
      <c r="C67" s="56" t="s">
        <v>138</v>
      </c>
      <c r="D67" s="126"/>
      <c r="E67" s="124">
        <v>1391</v>
      </c>
      <c r="F67" s="124">
        <v>1374</v>
      </c>
      <c r="G67" s="124">
        <v>1283</v>
      </c>
      <c r="H67" s="124"/>
      <c r="I67" s="171">
        <v>1194</v>
      </c>
      <c r="J67" s="171"/>
    </row>
    <row r="68" spans="3:10" ht="18" customHeight="1" x14ac:dyDescent="0.3">
      <c r="C68" s="56" t="s">
        <v>139</v>
      </c>
      <c r="D68" s="126"/>
      <c r="E68" s="124">
        <v>1544</v>
      </c>
      <c r="F68" s="124">
        <v>1790</v>
      </c>
      <c r="G68" s="124">
        <v>1639</v>
      </c>
      <c r="H68" s="124"/>
      <c r="I68" s="171">
        <v>1774</v>
      </c>
      <c r="J68" s="171"/>
    </row>
    <row r="69" spans="3:10" ht="18" customHeight="1" x14ac:dyDescent="0.3">
      <c r="C69" s="56" t="s">
        <v>140</v>
      </c>
      <c r="D69" s="126"/>
      <c r="E69" s="124">
        <v>22</v>
      </c>
      <c r="F69" s="124">
        <v>11</v>
      </c>
      <c r="G69" s="124">
        <v>31</v>
      </c>
      <c r="H69" s="124"/>
      <c r="I69" s="173">
        <v>33</v>
      </c>
      <c r="J69" s="173"/>
    </row>
    <row r="70" spans="3:10" ht="18" customHeight="1" x14ac:dyDescent="0.3">
      <c r="C70" s="106" t="s">
        <v>141</v>
      </c>
      <c r="D70" s="79"/>
      <c r="E70" s="152">
        <v>20085</v>
      </c>
      <c r="F70" s="152">
        <v>22597</v>
      </c>
      <c r="G70" s="152">
        <v>19924</v>
      </c>
      <c r="H70" s="152"/>
      <c r="I70" s="174">
        <v>17940</v>
      </c>
      <c r="J70" s="174"/>
    </row>
    <row r="71" spans="3:10" ht="18" customHeight="1" x14ac:dyDescent="0.3">
      <c r="C71" s="56" t="s">
        <v>142</v>
      </c>
      <c r="D71" s="126"/>
      <c r="E71" s="124">
        <v>3851</v>
      </c>
      <c r="F71" s="124">
        <v>3058</v>
      </c>
      <c r="G71" s="124">
        <v>3043</v>
      </c>
      <c r="H71" s="124"/>
      <c r="I71" s="170">
        <v>3720</v>
      </c>
      <c r="J71" s="170"/>
    </row>
    <row r="72" spans="3:10" ht="18" customHeight="1" x14ac:dyDescent="0.3">
      <c r="C72" s="56" t="s">
        <v>134</v>
      </c>
      <c r="D72" s="126"/>
      <c r="E72" s="124">
        <v>1851</v>
      </c>
      <c r="F72" s="124">
        <v>1781</v>
      </c>
      <c r="G72" s="124">
        <v>1719</v>
      </c>
      <c r="H72" s="124"/>
      <c r="I72" s="171">
        <v>1941</v>
      </c>
      <c r="J72" s="171"/>
    </row>
    <row r="73" spans="3:10" ht="18" customHeight="1" x14ac:dyDescent="0.3">
      <c r="C73" s="56" t="s">
        <v>135</v>
      </c>
      <c r="D73" s="126"/>
      <c r="E73" s="124">
        <v>9341</v>
      </c>
      <c r="F73" s="124">
        <v>11801</v>
      </c>
      <c r="G73" s="124">
        <v>11805</v>
      </c>
      <c r="H73" s="124"/>
      <c r="I73" s="171">
        <v>11079</v>
      </c>
      <c r="J73" s="171"/>
    </row>
    <row r="74" spans="3:10" ht="18" customHeight="1" x14ac:dyDescent="0.3">
      <c r="C74" s="56" t="s">
        <v>136</v>
      </c>
      <c r="D74" s="126"/>
      <c r="E74" s="38">
        <v>3042</v>
      </c>
      <c r="F74" s="38">
        <v>3338</v>
      </c>
      <c r="G74" s="38">
        <v>2274</v>
      </c>
      <c r="H74" s="38"/>
      <c r="I74" s="172">
        <v>2496</v>
      </c>
      <c r="J74" s="172"/>
    </row>
    <row r="75" spans="3:10" ht="18" customHeight="1" x14ac:dyDescent="0.3">
      <c r="C75" s="56" t="s">
        <v>138</v>
      </c>
      <c r="D75" s="126"/>
      <c r="E75" s="124">
        <v>736</v>
      </c>
      <c r="F75" s="124">
        <v>709</v>
      </c>
      <c r="G75" s="124">
        <v>665</v>
      </c>
      <c r="H75" s="124"/>
      <c r="I75" s="171">
        <v>642</v>
      </c>
      <c r="J75" s="171"/>
    </row>
    <row r="76" spans="3:10" ht="18" customHeight="1" x14ac:dyDescent="0.3">
      <c r="C76" s="56" t="s">
        <v>139</v>
      </c>
      <c r="D76" s="126"/>
      <c r="E76" s="124">
        <v>1262</v>
      </c>
      <c r="F76" s="124">
        <v>1253</v>
      </c>
      <c r="G76" s="124">
        <v>1295</v>
      </c>
      <c r="H76" s="124"/>
      <c r="I76" s="171">
        <v>1415</v>
      </c>
      <c r="J76" s="171"/>
    </row>
    <row r="77" spans="3:10" ht="18" customHeight="1" x14ac:dyDescent="0.3">
      <c r="C77" s="56" t="s">
        <v>140</v>
      </c>
      <c r="D77" s="126"/>
      <c r="E77" s="124">
        <v>472</v>
      </c>
      <c r="F77" s="124">
        <v>485</v>
      </c>
      <c r="G77" s="124">
        <v>556</v>
      </c>
      <c r="H77" s="124"/>
      <c r="I77" s="173">
        <v>572</v>
      </c>
      <c r="J77" s="173"/>
    </row>
    <row r="78" spans="3:10" ht="18" customHeight="1" x14ac:dyDescent="0.3">
      <c r="C78" s="106" t="s">
        <v>143</v>
      </c>
      <c r="D78" s="79"/>
      <c r="E78" s="152">
        <v>20555</v>
      </c>
      <c r="F78" s="152">
        <v>22425</v>
      </c>
      <c r="G78" s="152">
        <v>21357</v>
      </c>
      <c r="H78" s="152"/>
      <c r="I78" s="174">
        <v>21865</v>
      </c>
      <c r="J78" s="174"/>
    </row>
    <row r="79" spans="3:10" ht="18" customHeight="1" x14ac:dyDescent="0.3">
      <c r="C79" s="31" t="s">
        <v>144</v>
      </c>
      <c r="D79" s="74"/>
      <c r="E79" s="150">
        <v>49972</v>
      </c>
      <c r="F79" s="150">
        <v>55367</v>
      </c>
      <c r="G79" s="150">
        <v>49989</v>
      </c>
      <c r="H79" s="150"/>
      <c r="I79" s="177">
        <v>50817</v>
      </c>
      <c r="J79" s="177"/>
    </row>
    <row r="80" spans="3:10" ht="15" customHeight="1" x14ac:dyDescent="0.3"/>
    <row r="81" spans="1:11" s="68" customFormat="1" ht="18" customHeight="1" x14ac:dyDescent="0.4">
      <c r="A81" s="30"/>
      <c r="B81" s="47" t="s">
        <v>64</v>
      </c>
      <c r="C81" s="48" t="s">
        <v>145</v>
      </c>
      <c r="D81" s="48"/>
      <c r="E81" s="49"/>
      <c r="F81" s="50"/>
      <c r="G81" s="50"/>
      <c r="H81" s="50"/>
      <c r="I81" s="50"/>
      <c r="J81" s="50"/>
      <c r="K81" s="15"/>
    </row>
    <row r="82" spans="1:11" ht="6.75" customHeight="1" x14ac:dyDescent="0.3"/>
    <row r="83" spans="1:11" ht="18.75" customHeight="1" x14ac:dyDescent="0.55000000000000004">
      <c r="E83" s="168" t="s">
        <v>90</v>
      </c>
      <c r="F83" s="168"/>
      <c r="G83" s="168"/>
      <c r="H83" s="168"/>
      <c r="I83" s="168"/>
      <c r="J83" s="168"/>
    </row>
    <row r="84" spans="1:11" ht="18" customHeight="1" x14ac:dyDescent="0.55000000000000004">
      <c r="I84" s="21" t="s">
        <v>32</v>
      </c>
      <c r="J84" s="21"/>
    </row>
    <row r="85" spans="1:11" ht="18" customHeight="1" thickBot="1" x14ac:dyDescent="0.45">
      <c r="C85" s="18" t="s">
        <v>33</v>
      </c>
      <c r="D85" s="19"/>
      <c r="E85" s="20" t="s">
        <v>109</v>
      </c>
      <c r="F85" s="20" t="s">
        <v>110</v>
      </c>
      <c r="G85" s="20" t="s">
        <v>111</v>
      </c>
      <c r="H85" s="20"/>
      <c r="I85" s="22" t="s">
        <v>37</v>
      </c>
      <c r="J85" s="23" t="s">
        <v>38</v>
      </c>
    </row>
    <row r="86" spans="1:11" ht="18" customHeight="1" x14ac:dyDescent="0.3">
      <c r="C86" s="118" t="s">
        <v>146</v>
      </c>
      <c r="D86" s="119"/>
      <c r="E86" s="120">
        <v>883</v>
      </c>
      <c r="F86" s="120">
        <v>548</v>
      </c>
      <c r="G86" s="120">
        <v>1094</v>
      </c>
      <c r="H86" s="120"/>
      <c r="I86" s="120">
        <v>1094</v>
      </c>
      <c r="J86" s="120">
        <v>1663</v>
      </c>
    </row>
    <row r="87" spans="1:11" ht="18" customHeight="1" x14ac:dyDescent="0.3">
      <c r="C87" s="127" t="s">
        <v>147</v>
      </c>
      <c r="D87" s="122"/>
      <c r="E87" s="123">
        <v>2551</v>
      </c>
      <c r="F87" s="123">
        <v>2631</v>
      </c>
      <c r="G87" s="123">
        <v>334</v>
      </c>
      <c r="H87" s="123"/>
      <c r="I87" s="123">
        <v>-159</v>
      </c>
      <c r="J87" s="123">
        <v>2871</v>
      </c>
    </row>
    <row r="88" spans="1:11" ht="18" customHeight="1" x14ac:dyDescent="0.3">
      <c r="C88" s="127" t="s">
        <v>148</v>
      </c>
      <c r="D88" s="126"/>
      <c r="E88" s="124">
        <v>1160</v>
      </c>
      <c r="F88" s="124">
        <v>1320</v>
      </c>
      <c r="G88" s="124">
        <v>1335</v>
      </c>
      <c r="H88" s="124"/>
      <c r="I88" s="124">
        <v>990</v>
      </c>
      <c r="J88" s="124">
        <v>882</v>
      </c>
    </row>
    <row r="89" spans="1:11" ht="18" customHeight="1" x14ac:dyDescent="0.3">
      <c r="C89" s="127" t="s">
        <v>149</v>
      </c>
      <c r="D89" s="126"/>
      <c r="E89" s="124">
        <v>-120</v>
      </c>
      <c r="F89" s="124">
        <v>0</v>
      </c>
      <c r="G89" s="124">
        <v>-61</v>
      </c>
      <c r="H89" s="124"/>
      <c r="I89" s="124">
        <f>-41+-21</f>
        <v>-62</v>
      </c>
      <c r="J89" s="124">
        <f>-775+-633</f>
        <v>-1408</v>
      </c>
    </row>
    <row r="90" spans="1:11" ht="18" customHeight="1" x14ac:dyDescent="0.3">
      <c r="C90" s="127" t="s">
        <v>150</v>
      </c>
      <c r="D90" s="126"/>
      <c r="E90" s="124"/>
      <c r="F90" s="124"/>
      <c r="G90" s="124"/>
      <c r="H90" s="124"/>
      <c r="I90" s="124"/>
      <c r="J90" s="124"/>
    </row>
    <row r="91" spans="1:11" ht="18" customHeight="1" x14ac:dyDescent="0.3">
      <c r="C91" s="128" t="s">
        <v>123</v>
      </c>
      <c r="D91" s="126"/>
      <c r="E91" s="124">
        <v>-989</v>
      </c>
      <c r="F91" s="124">
        <v>199</v>
      </c>
      <c r="G91" s="124">
        <v>870</v>
      </c>
      <c r="H91" s="124"/>
      <c r="I91" s="124">
        <v>-290</v>
      </c>
      <c r="J91" s="124">
        <v>-2105</v>
      </c>
    </row>
    <row r="92" spans="1:11" ht="18" customHeight="1" x14ac:dyDescent="0.3">
      <c r="C92" s="128" t="s">
        <v>124</v>
      </c>
      <c r="D92" s="126"/>
      <c r="E92" s="124">
        <v>-296</v>
      </c>
      <c r="F92" s="124">
        <v>435</v>
      </c>
      <c r="G92" s="124">
        <v>350</v>
      </c>
      <c r="H92" s="124"/>
      <c r="I92" s="124">
        <v>594</v>
      </c>
      <c r="J92" s="124">
        <v>58</v>
      </c>
    </row>
    <row r="93" spans="1:11" ht="18" customHeight="1" x14ac:dyDescent="0.3">
      <c r="C93" s="128" t="s">
        <v>151</v>
      </c>
      <c r="D93" s="126"/>
      <c r="E93" s="124">
        <v>882</v>
      </c>
      <c r="F93" s="124">
        <v>-863</v>
      </c>
      <c r="G93" s="124">
        <v>-138</v>
      </c>
      <c r="H93" s="124"/>
      <c r="I93" s="124">
        <v>257</v>
      </c>
      <c r="J93" s="124">
        <v>620</v>
      </c>
    </row>
    <row r="94" spans="1:11" ht="18" customHeight="1" x14ac:dyDescent="0.3">
      <c r="C94" s="128" t="s">
        <v>117</v>
      </c>
      <c r="D94" s="122"/>
      <c r="E94" s="125">
        <v>-1794</v>
      </c>
      <c r="F94" s="125">
        <v>-1849</v>
      </c>
      <c r="G94" s="125">
        <v>1438</v>
      </c>
      <c r="H94" s="125"/>
      <c r="I94" s="125">
        <v>1277</v>
      </c>
      <c r="J94" s="125">
        <v>701</v>
      </c>
    </row>
    <row r="95" spans="1:11" ht="18" customHeight="1" x14ac:dyDescent="0.3">
      <c r="C95" s="84" t="s">
        <v>152</v>
      </c>
      <c r="D95" s="85"/>
      <c r="E95" s="38">
        <v>-175</v>
      </c>
      <c r="F95" s="38">
        <v>98</v>
      </c>
      <c r="G95" s="38">
        <v>339</v>
      </c>
      <c r="H95" s="38"/>
      <c r="I95" s="38">
        <v>377</v>
      </c>
      <c r="J95" s="38">
        <v>255</v>
      </c>
    </row>
    <row r="96" spans="1:11" ht="18" customHeight="1" x14ac:dyDescent="0.3">
      <c r="C96" s="84" t="s">
        <v>153</v>
      </c>
      <c r="D96" s="57"/>
      <c r="E96" s="38">
        <v>318</v>
      </c>
      <c r="F96" s="38">
        <v>131</v>
      </c>
      <c r="G96" s="38">
        <v>318</v>
      </c>
      <c r="H96" s="124"/>
      <c r="I96" s="38">
        <v>-131</v>
      </c>
      <c r="J96" s="38">
        <v>-132</v>
      </c>
    </row>
    <row r="97" spans="3:10" ht="18" customHeight="1" x14ac:dyDescent="0.3">
      <c r="C97" s="87" t="s">
        <v>154</v>
      </c>
      <c r="D97" s="28"/>
      <c r="E97" s="151">
        <v>18</v>
      </c>
      <c r="F97" s="151">
        <v>12</v>
      </c>
      <c r="G97" s="151">
        <v>9</v>
      </c>
      <c r="H97" s="151"/>
      <c r="I97" s="151">
        <v>6</v>
      </c>
      <c r="J97" s="151">
        <v>12</v>
      </c>
    </row>
    <row r="98" spans="3:10" ht="18" customHeight="1" x14ac:dyDescent="0.3">
      <c r="C98" s="87" t="s">
        <v>155</v>
      </c>
      <c r="D98" s="85"/>
      <c r="E98" s="38">
        <v>-677</v>
      </c>
      <c r="F98" s="38">
        <v>-854</v>
      </c>
      <c r="G98" s="38">
        <v>-607</v>
      </c>
      <c r="H98" s="38"/>
      <c r="I98" s="38">
        <v>-323</v>
      </c>
      <c r="J98" s="38">
        <v>-485</v>
      </c>
    </row>
    <row r="99" spans="3:10" ht="18" customHeight="1" x14ac:dyDescent="0.4">
      <c r="C99" s="31" t="s">
        <v>156</v>
      </c>
      <c r="D99" s="32"/>
      <c r="E99" s="150">
        <v>876</v>
      </c>
      <c r="F99" s="150">
        <v>1270</v>
      </c>
      <c r="G99" s="150">
        <v>4170</v>
      </c>
      <c r="H99" s="150"/>
      <c r="I99" s="150">
        <v>2536</v>
      </c>
      <c r="J99" s="150">
        <v>1269</v>
      </c>
    </row>
    <row r="100" spans="3:10" ht="18" customHeight="1" x14ac:dyDescent="0.3">
      <c r="C100" s="151" t="s">
        <v>157</v>
      </c>
      <c r="D100" s="151"/>
      <c r="E100" s="151">
        <v>-132</v>
      </c>
      <c r="F100" s="151">
        <v>-132.83353994999999</v>
      </c>
      <c r="G100" s="151">
        <v>-139</v>
      </c>
      <c r="H100" s="151"/>
      <c r="I100" s="151">
        <v>-94</v>
      </c>
      <c r="J100" s="151">
        <v>-172</v>
      </c>
    </row>
    <row r="101" spans="3:10" ht="18" customHeight="1" x14ac:dyDescent="0.3">
      <c r="C101" s="151" t="s">
        <v>158</v>
      </c>
      <c r="D101" s="151"/>
      <c r="E101" s="151">
        <v>-1221</v>
      </c>
      <c r="F101" s="151">
        <v>-1130.13495117</v>
      </c>
      <c r="G101" s="151">
        <v>-796</v>
      </c>
      <c r="H101" s="151"/>
      <c r="I101" s="151">
        <v>-445</v>
      </c>
      <c r="J101" s="151">
        <v>-344</v>
      </c>
    </row>
    <row r="102" spans="3:10" ht="18" customHeight="1" x14ac:dyDescent="0.3">
      <c r="C102" s="151" t="s">
        <v>159</v>
      </c>
      <c r="D102" s="151"/>
      <c r="E102" s="151">
        <v>78</v>
      </c>
      <c r="F102" s="151">
        <v>59</v>
      </c>
      <c r="G102" s="151">
        <v>108</v>
      </c>
      <c r="H102" s="151"/>
      <c r="I102" s="151">
        <v>94</v>
      </c>
      <c r="J102" s="151">
        <v>89</v>
      </c>
    </row>
    <row r="103" spans="3:10" ht="18" customHeight="1" x14ac:dyDescent="0.3">
      <c r="C103" s="151" t="s">
        <v>160</v>
      </c>
      <c r="D103" s="151"/>
      <c r="E103" s="151" t="s">
        <v>161</v>
      </c>
      <c r="F103" s="151">
        <v>-153</v>
      </c>
      <c r="G103" s="151">
        <v>-64</v>
      </c>
      <c r="H103" s="151"/>
      <c r="I103" s="151">
        <v>-64</v>
      </c>
      <c r="J103" s="151" t="s">
        <v>161</v>
      </c>
    </row>
    <row r="104" spans="3:10" ht="18" customHeight="1" x14ac:dyDescent="0.3">
      <c r="C104" s="151" t="s">
        <v>162</v>
      </c>
      <c r="D104" s="151"/>
      <c r="E104" s="151" t="s">
        <v>161</v>
      </c>
      <c r="F104" s="151" t="s">
        <v>161</v>
      </c>
      <c r="G104" s="151" t="s">
        <v>161</v>
      </c>
      <c r="H104" s="151" t="s">
        <v>161</v>
      </c>
      <c r="I104" s="151" t="s">
        <v>161</v>
      </c>
      <c r="J104" s="151">
        <v>634</v>
      </c>
    </row>
    <row r="105" spans="3:10" ht="18" customHeight="1" x14ac:dyDescent="0.3">
      <c r="C105" s="151" t="s">
        <v>163</v>
      </c>
      <c r="D105" s="151"/>
      <c r="E105" s="151">
        <v>-26</v>
      </c>
      <c r="F105" s="151">
        <v>-41</v>
      </c>
      <c r="G105" s="151">
        <v>-31</v>
      </c>
      <c r="H105" s="151"/>
      <c r="I105" s="151">
        <v>-24</v>
      </c>
      <c r="J105" s="151">
        <v>-135</v>
      </c>
    </row>
    <row r="106" spans="3:10" ht="18" customHeight="1" x14ac:dyDescent="0.3">
      <c r="C106" s="151" t="s">
        <v>164</v>
      </c>
      <c r="D106" s="151"/>
      <c r="E106" s="151">
        <v>2</v>
      </c>
      <c r="F106" s="151">
        <v>56</v>
      </c>
      <c r="G106" s="151">
        <v>8</v>
      </c>
      <c r="H106" s="151"/>
      <c r="I106" s="151">
        <v>7</v>
      </c>
      <c r="J106" s="151">
        <v>136</v>
      </c>
    </row>
    <row r="107" spans="3:10" ht="18" customHeight="1" x14ac:dyDescent="0.3">
      <c r="C107" s="151" t="s">
        <v>165</v>
      </c>
      <c r="D107" s="151"/>
      <c r="E107" s="151">
        <v>-2511</v>
      </c>
      <c r="F107" s="151">
        <v>-4127</v>
      </c>
      <c r="G107" s="151">
        <v>-2593</v>
      </c>
      <c r="H107" s="151"/>
      <c r="I107" s="151">
        <v>-1633</v>
      </c>
      <c r="J107" s="151">
        <v>-1290</v>
      </c>
    </row>
    <row r="108" spans="3:10" ht="18" customHeight="1" x14ac:dyDescent="0.3">
      <c r="C108" s="151" t="s">
        <v>166</v>
      </c>
      <c r="D108" s="151"/>
      <c r="E108" s="151">
        <v>1353</v>
      </c>
      <c r="F108" s="38">
        <v>2355</v>
      </c>
      <c r="G108" s="38">
        <v>1152</v>
      </c>
      <c r="H108" s="38"/>
      <c r="I108" s="38">
        <v>771</v>
      </c>
      <c r="J108" s="38">
        <v>2976</v>
      </c>
    </row>
    <row r="109" spans="3:10" ht="18" customHeight="1" x14ac:dyDescent="0.3">
      <c r="C109" s="151" t="s">
        <v>167</v>
      </c>
      <c r="D109" s="151"/>
      <c r="E109" s="151">
        <v>-270</v>
      </c>
      <c r="F109" s="78">
        <v>-113</v>
      </c>
      <c r="G109" s="78">
        <v>3</v>
      </c>
      <c r="H109" s="78"/>
      <c r="I109" s="78">
        <v>-92</v>
      </c>
      <c r="J109" s="78">
        <v>48</v>
      </c>
    </row>
    <row r="110" spans="3:10" ht="18" customHeight="1" x14ac:dyDescent="0.3">
      <c r="C110" s="31" t="s">
        <v>168</v>
      </c>
      <c r="D110" s="74"/>
      <c r="E110" s="150">
        <v>-2727</v>
      </c>
      <c r="F110" s="150">
        <v>-3227</v>
      </c>
      <c r="G110" s="150">
        <v>-2352</v>
      </c>
      <c r="H110" s="150"/>
      <c r="I110" s="150">
        <v>-1480</v>
      </c>
      <c r="J110" s="150">
        <v>1942</v>
      </c>
    </row>
    <row r="111" spans="3:10" ht="18" customHeight="1" x14ac:dyDescent="0.3">
      <c r="C111" s="130" t="s">
        <v>169</v>
      </c>
      <c r="D111" s="129"/>
      <c r="E111" s="151">
        <v>2395</v>
      </c>
      <c r="F111" s="151">
        <v>2008</v>
      </c>
      <c r="G111" s="151">
        <v>-517</v>
      </c>
      <c r="H111" s="151"/>
      <c r="I111" s="151">
        <v>-786</v>
      </c>
      <c r="J111" s="151">
        <v>-2266</v>
      </c>
    </row>
    <row r="112" spans="3:10" ht="18" customHeight="1" x14ac:dyDescent="0.3">
      <c r="C112" s="130" t="s">
        <v>170</v>
      </c>
      <c r="E112" s="151">
        <v>-75</v>
      </c>
      <c r="F112" s="151">
        <v>-18</v>
      </c>
      <c r="G112" s="151">
        <v>0</v>
      </c>
      <c r="H112" s="151"/>
      <c r="I112" s="151">
        <v>0</v>
      </c>
      <c r="J112" s="151">
        <v>-27</v>
      </c>
    </row>
    <row r="113" spans="3:10" ht="18" customHeight="1" x14ac:dyDescent="0.3">
      <c r="C113" s="130" t="s">
        <v>171</v>
      </c>
      <c r="D113" s="129"/>
      <c r="E113" s="151">
        <v>-593</v>
      </c>
      <c r="F113" s="151">
        <v>-985</v>
      </c>
      <c r="G113" s="151">
        <v>-14</v>
      </c>
      <c r="H113" s="151"/>
      <c r="I113" s="151">
        <v>-1</v>
      </c>
      <c r="J113" s="151">
        <v>-6</v>
      </c>
    </row>
    <row r="114" spans="3:10" ht="18" customHeight="1" x14ac:dyDescent="0.3">
      <c r="C114" s="15" t="s">
        <v>172</v>
      </c>
      <c r="E114" s="151">
        <v>-215</v>
      </c>
      <c r="F114" s="151">
        <v>1488</v>
      </c>
      <c r="G114" s="151">
        <v>-604</v>
      </c>
      <c r="I114" s="151">
        <v>207</v>
      </c>
      <c r="J114" s="151">
        <v>-1106</v>
      </c>
    </row>
    <row r="115" spans="3:10" ht="18" customHeight="1" x14ac:dyDescent="0.4">
      <c r="C115" s="31" t="s">
        <v>173</v>
      </c>
      <c r="D115" s="32"/>
      <c r="E115" s="150">
        <v>1512</v>
      </c>
      <c r="F115" s="150">
        <v>2493</v>
      </c>
      <c r="G115" s="150">
        <v>-1135</v>
      </c>
      <c r="H115" s="150"/>
      <c r="I115" s="150">
        <v>-580</v>
      </c>
      <c r="J115" s="150">
        <v>-3405</v>
      </c>
    </row>
    <row r="116" spans="3:10" ht="18" customHeight="1" x14ac:dyDescent="0.3">
      <c r="C116" s="87" t="s">
        <v>174</v>
      </c>
      <c r="D116" s="85"/>
      <c r="E116" s="38">
        <v>4</v>
      </c>
      <c r="F116" s="38">
        <v>10</v>
      </c>
      <c r="G116" s="38">
        <v>-114</v>
      </c>
      <c r="H116" s="38"/>
      <c r="I116" s="38">
        <v>-127</v>
      </c>
      <c r="J116" s="38">
        <v>6</v>
      </c>
    </row>
    <row r="117" spans="3:10" ht="18" customHeight="1" x14ac:dyDescent="0.4">
      <c r="C117" s="31" t="s">
        <v>175</v>
      </c>
      <c r="D117" s="32"/>
      <c r="E117" s="150">
        <v>548</v>
      </c>
      <c r="F117" s="150">
        <v>1094</v>
      </c>
      <c r="G117" s="150">
        <v>1663</v>
      </c>
      <c r="H117" s="150"/>
      <c r="I117" s="150">
        <v>1443</v>
      </c>
      <c r="J117" s="150">
        <v>1475</v>
      </c>
    </row>
    <row r="118" spans="3:10" ht="5.25" customHeight="1" x14ac:dyDescent="0.3">
      <c r="C118" s="27"/>
      <c r="D118" s="28"/>
      <c r="E118" s="29"/>
      <c r="F118" s="29"/>
      <c r="G118" s="29"/>
      <c r="H118" s="29"/>
      <c r="I118" s="29"/>
      <c r="J118" s="29"/>
    </row>
  </sheetData>
  <mergeCells count="45">
    <mergeCell ref="I72:J72"/>
    <mergeCell ref="I73:J73"/>
    <mergeCell ref="I79:J79"/>
    <mergeCell ref="I74:J74"/>
    <mergeCell ref="I75:J75"/>
    <mergeCell ref="I76:J76"/>
    <mergeCell ref="I77:J77"/>
    <mergeCell ref="I78:J78"/>
    <mergeCell ref="I67:J67"/>
    <mergeCell ref="I68:J68"/>
    <mergeCell ref="I69:J69"/>
    <mergeCell ref="I70:J70"/>
    <mergeCell ref="I71:J71"/>
    <mergeCell ref="I62:J62"/>
    <mergeCell ref="I63:J63"/>
    <mergeCell ref="I64:J64"/>
    <mergeCell ref="I65:J65"/>
    <mergeCell ref="I66:J66"/>
    <mergeCell ref="I54:J54"/>
    <mergeCell ref="I55:J55"/>
    <mergeCell ref="I58:J58"/>
    <mergeCell ref="I59:J59"/>
    <mergeCell ref="I61:J61"/>
    <mergeCell ref="I60:J60"/>
    <mergeCell ref="I49:J49"/>
    <mergeCell ref="I50:J50"/>
    <mergeCell ref="I51:J51"/>
    <mergeCell ref="I52:J52"/>
    <mergeCell ref="I53:J53"/>
    <mergeCell ref="E9:J9"/>
    <mergeCell ref="E33:J33"/>
    <mergeCell ref="E83:J83"/>
    <mergeCell ref="I35:J35"/>
    <mergeCell ref="I37:J37"/>
    <mergeCell ref="I38:J38"/>
    <mergeCell ref="I39:J39"/>
    <mergeCell ref="I40:J40"/>
    <mergeCell ref="I41:J41"/>
    <mergeCell ref="I42:J42"/>
    <mergeCell ref="I43:J43"/>
    <mergeCell ref="I44:J44"/>
    <mergeCell ref="I45:J45"/>
    <mergeCell ref="I46:J46"/>
    <mergeCell ref="I47:J47"/>
    <mergeCell ref="I48:J48"/>
  </mergeCells>
  <pageMargins left="0.70866141732283472" right="0.70866141732283472" top="0.78740157480314965" bottom="0.78740157480314965" header="0.31496062992125984" footer="0.31496062992125984"/>
  <pageSetup paperSize="9" scale="56" fitToHeight="0" orientation="portrait" r:id="rId1"/>
  <headerFooter>
    <oddHeader>&amp;L&amp;"CorpoS"&amp;10&amp;K000000Internal&amp;1#</oddHeader>
  </headerFooter>
  <rowBreaks count="2" manualBreakCount="2">
    <brk id="30" max="10" man="1"/>
    <brk id="80" max="10" man="1"/>
  </rowBreaks>
  <customProperties>
    <customPr name="SHEET_UNIQUE_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7A93"/>
    <pageSetUpPr fitToPage="1"/>
  </sheetPr>
  <dimension ref="A1:Q58"/>
  <sheetViews>
    <sheetView showGridLines="0" zoomScaleNormal="100" zoomScaleSheetLayoutView="100" workbookViewId="0"/>
  </sheetViews>
  <sheetFormatPr baseColWidth="10" defaultColWidth="11.5546875" defaultRowHeight="17.25" x14ac:dyDescent="0.3"/>
  <cols>
    <col min="1" max="2" width="2.6640625" style="15" customWidth="1"/>
    <col min="3" max="3" width="42.77734375" style="15" customWidth="1"/>
    <col min="4" max="4" width="13.5546875" style="15" customWidth="1"/>
    <col min="5" max="7" width="12.5546875" style="15" customWidth="1"/>
    <col min="8" max="8" width="2.33203125" style="15" customWidth="1"/>
    <col min="9" max="10" width="12.5546875" style="15" customWidth="1"/>
    <col min="11" max="11" width="2.6640625" style="15" customWidth="1"/>
    <col min="12" max="12" width="11.5546875" style="15" customWidth="1"/>
    <col min="13" max="16384" width="11.5546875" style="15"/>
  </cols>
  <sheetData>
    <row r="1" spans="1:11" s="10" customFormat="1" ht="14.25" x14ac:dyDescent="0.2"/>
    <row r="2" spans="1:11" s="10" customFormat="1" ht="27" customHeight="1" x14ac:dyDescent="0.2">
      <c r="B2" s="69" t="s">
        <v>0</v>
      </c>
    </row>
    <row r="3" spans="1:11" s="10" customFormat="1" ht="3" customHeight="1" x14ac:dyDescent="0.2">
      <c r="B3" s="70"/>
    </row>
    <row r="4" spans="1:11" s="10" customFormat="1" ht="18" customHeight="1" x14ac:dyDescent="0.2">
      <c r="B4" s="71" t="s">
        <v>12</v>
      </c>
      <c r="D4" s="8"/>
      <c r="E4" s="9"/>
    </row>
    <row r="5" spans="1:11" s="10" customFormat="1" ht="3" customHeight="1" x14ac:dyDescent="0.2">
      <c r="A5" s="7"/>
      <c r="B5" s="11"/>
      <c r="C5" s="11"/>
      <c r="D5" s="12"/>
      <c r="E5" s="13"/>
      <c r="F5" s="12"/>
      <c r="G5" s="12"/>
      <c r="H5" s="12"/>
      <c r="I5" s="12"/>
      <c r="J5" s="12"/>
      <c r="K5" s="7"/>
    </row>
    <row r="6" spans="1:11" s="67" customFormat="1" ht="15.75" customHeight="1" x14ac:dyDescent="0.2">
      <c r="A6" s="14"/>
      <c r="B6" s="14"/>
      <c r="C6" s="14"/>
      <c r="D6" s="14"/>
      <c r="E6" s="14"/>
      <c r="F6" s="14"/>
      <c r="G6" s="14"/>
      <c r="H6" s="14"/>
      <c r="I6" s="14"/>
      <c r="J6" s="14"/>
      <c r="K6" s="14"/>
    </row>
    <row r="7" spans="1:11" s="68" customFormat="1" ht="18" customHeight="1" x14ac:dyDescent="0.4">
      <c r="A7" s="30"/>
      <c r="B7" s="47" t="s">
        <v>30</v>
      </c>
      <c r="C7" s="48" t="s">
        <v>176</v>
      </c>
      <c r="D7" s="48"/>
      <c r="E7" s="49"/>
      <c r="F7" s="50"/>
      <c r="G7" s="50"/>
      <c r="H7" s="50"/>
      <c r="I7" s="50"/>
      <c r="J7" s="50"/>
      <c r="K7" s="30"/>
    </row>
    <row r="8" spans="1:11" ht="6.75" customHeight="1" x14ac:dyDescent="0.3"/>
    <row r="9" spans="1:11" ht="18" customHeight="1" x14ac:dyDescent="0.55000000000000004">
      <c r="I9" s="21" t="s">
        <v>32</v>
      </c>
      <c r="J9" s="21"/>
    </row>
    <row r="10" spans="1:11" ht="18" customHeight="1" thickBot="1" x14ac:dyDescent="0.45">
      <c r="C10" s="18" t="s">
        <v>33</v>
      </c>
      <c r="D10" s="19"/>
      <c r="E10" s="20" t="s">
        <v>34</v>
      </c>
      <c r="F10" s="20" t="s">
        <v>35</v>
      </c>
      <c r="G10" s="20" t="s">
        <v>36</v>
      </c>
      <c r="H10" s="20"/>
      <c r="I10" s="22" t="s">
        <v>37</v>
      </c>
      <c r="J10" s="23" t="s">
        <v>38</v>
      </c>
    </row>
    <row r="11" spans="1:11" ht="18" customHeight="1" x14ac:dyDescent="0.3">
      <c r="C11" s="106" t="s">
        <v>177</v>
      </c>
      <c r="D11" s="79"/>
      <c r="E11" s="152">
        <v>619202</v>
      </c>
      <c r="F11" s="152">
        <v>429280</v>
      </c>
      <c r="G11" s="152">
        <v>430467</v>
      </c>
      <c r="H11" s="152"/>
      <c r="I11" s="152">
        <v>255496</v>
      </c>
      <c r="J11" s="152">
        <v>446818</v>
      </c>
    </row>
    <row r="12" spans="1:11" ht="18" customHeight="1" x14ac:dyDescent="0.3">
      <c r="C12" s="106" t="s">
        <v>57</v>
      </c>
      <c r="D12" s="79"/>
      <c r="E12" s="152">
        <v>548140</v>
      </c>
      <c r="F12" s="152">
        <v>521545</v>
      </c>
      <c r="G12" s="152">
        <v>378290</v>
      </c>
      <c r="H12" s="152"/>
      <c r="I12" s="152">
        <v>258042</v>
      </c>
      <c r="J12" s="152">
        <v>324149</v>
      </c>
    </row>
    <row r="13" spans="1:11" ht="18" customHeight="1" x14ac:dyDescent="0.4">
      <c r="C13" s="31" t="s">
        <v>39</v>
      </c>
      <c r="D13" s="32"/>
      <c r="E13" s="150">
        <v>42500</v>
      </c>
      <c r="F13" s="150">
        <v>44853</v>
      </c>
      <c r="G13" s="150">
        <v>34805.646575960003</v>
      </c>
      <c r="H13" s="150"/>
      <c r="I13" s="150">
        <v>24236</v>
      </c>
      <c r="J13" s="150">
        <v>27561</v>
      </c>
    </row>
    <row r="14" spans="1:11" ht="18" customHeight="1" x14ac:dyDescent="0.3">
      <c r="C14" s="34" t="s">
        <v>178</v>
      </c>
      <c r="D14" s="28"/>
      <c r="E14" s="108">
        <v>-34648.295147739991</v>
      </c>
      <c r="F14" s="108">
        <v>-36608.868701380015</v>
      </c>
      <c r="G14" s="108">
        <v>-29489.582998379999</v>
      </c>
      <c r="H14" s="108"/>
      <c r="I14" s="108">
        <v>-20781.060381809999</v>
      </c>
      <c r="J14" s="108">
        <v>-22571.936535550001</v>
      </c>
    </row>
    <row r="15" spans="1:11" ht="18" customHeight="1" x14ac:dyDescent="0.3">
      <c r="C15" s="106" t="s">
        <v>179</v>
      </c>
      <c r="D15" s="79"/>
      <c r="E15" s="152">
        <v>7851.4869141900044</v>
      </c>
      <c r="F15" s="152">
        <v>8244.1970330399927</v>
      </c>
      <c r="G15" s="152">
        <v>5316.0635775800038</v>
      </c>
      <c r="H15" s="152"/>
      <c r="I15" s="152">
        <v>3454.6122538800023</v>
      </c>
      <c r="J15" s="152">
        <v>4988</v>
      </c>
    </row>
    <row r="16" spans="1:11" s="35" customFormat="1" ht="18" customHeight="1" x14ac:dyDescent="0.2">
      <c r="C16" s="53" t="s">
        <v>180</v>
      </c>
      <c r="D16" s="44"/>
      <c r="E16" s="151">
        <v>-2621.92671096</v>
      </c>
      <c r="F16" s="151">
        <v>-2869.25617792</v>
      </c>
      <c r="G16" s="151">
        <v>-2511.6472483900002</v>
      </c>
      <c r="H16" s="151"/>
      <c r="I16" s="151">
        <v>-1801.5839548199999</v>
      </c>
      <c r="J16" s="151">
        <v>-1841.3237812500001</v>
      </c>
    </row>
    <row r="17" spans="1:17" s="35" customFormat="1" ht="18" customHeight="1" x14ac:dyDescent="0.2">
      <c r="C17" s="36" t="s">
        <v>94</v>
      </c>
      <c r="D17" s="37"/>
      <c r="E17" s="38">
        <v>-1358.3165330100001</v>
      </c>
      <c r="F17" s="38">
        <v>-1528.8118433999998</v>
      </c>
      <c r="G17" s="38">
        <v>-1349.46003645</v>
      </c>
      <c r="H17" s="38"/>
      <c r="I17" s="38">
        <v>-971.39575894000006</v>
      </c>
      <c r="J17" s="38">
        <v>-1040.9929739699996</v>
      </c>
    </row>
    <row r="18" spans="1:17" s="35" customFormat="1" ht="18" customHeight="1" x14ac:dyDescent="0.2">
      <c r="C18" s="36" t="s">
        <v>95</v>
      </c>
      <c r="D18" s="37"/>
      <c r="E18" s="38">
        <v>-1508.77103794</v>
      </c>
      <c r="F18" s="38">
        <v>-1662</v>
      </c>
      <c r="G18" s="38">
        <v>-1423</v>
      </c>
      <c r="H18" s="38"/>
      <c r="I18" s="38">
        <v>-1074.6659340699998</v>
      </c>
      <c r="J18" s="38">
        <v>-991</v>
      </c>
    </row>
    <row r="19" spans="1:17" s="35" customFormat="1" ht="18" customHeight="1" x14ac:dyDescent="0.2">
      <c r="C19" s="76" t="s">
        <v>181</v>
      </c>
      <c r="D19" s="77"/>
      <c r="E19" s="78">
        <v>161.15511823000006</v>
      </c>
      <c r="F19" s="78">
        <v>416</v>
      </c>
      <c r="G19" s="78">
        <v>469.43153449000022</v>
      </c>
      <c r="H19" s="78"/>
      <c r="I19" s="78">
        <v>393</v>
      </c>
      <c r="J19" s="78">
        <v>1704</v>
      </c>
    </row>
    <row r="20" spans="1:17" ht="18" customHeight="1" x14ac:dyDescent="0.3">
      <c r="C20" s="31" t="s">
        <v>40</v>
      </c>
      <c r="D20" s="74"/>
      <c r="E20" s="150">
        <v>2524</v>
      </c>
      <c r="F20" s="150">
        <v>2600</v>
      </c>
      <c r="G20" s="150">
        <v>501.44768582000393</v>
      </c>
      <c r="H20" s="150"/>
      <c r="I20" s="150">
        <v>-0.29248270999956105</v>
      </c>
      <c r="J20" s="150">
        <v>2819.2782523699998</v>
      </c>
    </row>
    <row r="21" spans="1:17" ht="18" customHeight="1" x14ac:dyDescent="0.3">
      <c r="C21" s="81" t="s">
        <v>182</v>
      </c>
      <c r="D21" s="57"/>
      <c r="E21" s="65">
        <f>E20/E13</f>
        <v>5.9388235294117644E-2</v>
      </c>
      <c r="F21" s="65">
        <f t="shared" ref="F21:G21" si="0">F20/F13</f>
        <v>5.7967137092279221E-2</v>
      </c>
      <c r="G21" s="65">
        <f t="shared" si="0"/>
        <v>1.4407078596446764E-2</v>
      </c>
      <c r="H21" s="65"/>
      <c r="I21" s="65">
        <v>-1.2068213012903339E-5</v>
      </c>
      <c r="J21" s="65">
        <f>J20/J13</f>
        <v>0.10229230624324226</v>
      </c>
    </row>
    <row r="22" spans="1:17" s="35" customFormat="1" ht="18" customHeight="1" x14ac:dyDescent="0.3">
      <c r="C22" s="53" t="s">
        <v>183</v>
      </c>
      <c r="D22" s="44"/>
      <c r="E22" s="151">
        <v>0</v>
      </c>
      <c r="F22" s="151">
        <v>0</v>
      </c>
      <c r="G22" s="151">
        <v>0</v>
      </c>
      <c r="H22" s="151"/>
      <c r="I22" s="151">
        <v>0</v>
      </c>
      <c r="J22" s="151">
        <v>0</v>
      </c>
      <c r="M22" s="15"/>
    </row>
    <row r="23" spans="1:17" s="35" customFormat="1" ht="18" customHeight="1" x14ac:dyDescent="0.3">
      <c r="C23" s="36" t="s">
        <v>184</v>
      </c>
      <c r="D23" s="37"/>
      <c r="E23" s="151">
        <v>0</v>
      </c>
      <c r="F23" s="151">
        <v>0</v>
      </c>
      <c r="G23" s="38">
        <v>-153.47345917111204</v>
      </c>
      <c r="H23" s="38"/>
      <c r="I23" s="38">
        <v>-70.545999999999992</v>
      </c>
      <c r="J23" s="38">
        <v>-115.7</v>
      </c>
      <c r="M23" s="15"/>
    </row>
    <row r="24" spans="1:17" s="35" customFormat="1" ht="18" customHeight="1" x14ac:dyDescent="0.3">
      <c r="C24" s="76" t="s">
        <v>185</v>
      </c>
      <c r="D24" s="77"/>
      <c r="E24" s="151">
        <v>0</v>
      </c>
      <c r="F24" s="151">
        <v>0</v>
      </c>
      <c r="G24" s="151">
        <v>0</v>
      </c>
      <c r="H24" s="78"/>
      <c r="I24" s="151">
        <v>0</v>
      </c>
      <c r="J24" s="78">
        <v>1098.3900000000001</v>
      </c>
      <c r="M24" s="15"/>
    </row>
    <row r="25" spans="1:17" ht="18" customHeight="1" x14ac:dyDescent="0.3">
      <c r="C25" s="31" t="s">
        <v>58</v>
      </c>
      <c r="D25" s="74"/>
      <c r="E25" s="150">
        <f>E20</f>
        <v>2524</v>
      </c>
      <c r="F25" s="150">
        <f>F20</f>
        <v>2600</v>
      </c>
      <c r="G25" s="150">
        <f>G20-G23</f>
        <v>654.92114499111597</v>
      </c>
      <c r="H25" s="150"/>
      <c r="I25" s="150">
        <v>70.253517290000431</v>
      </c>
      <c r="J25" s="150">
        <v>1836.5882523699995</v>
      </c>
      <c r="L25" s="162"/>
      <c r="M25" s="162"/>
      <c r="N25" s="162"/>
      <c r="O25" s="162"/>
      <c r="P25" s="162"/>
      <c r="Q25" s="162"/>
    </row>
    <row r="26" spans="1:17" ht="18" customHeight="1" x14ac:dyDescent="0.3">
      <c r="C26" s="81" t="s">
        <v>186</v>
      </c>
      <c r="D26" s="57"/>
      <c r="E26" s="58">
        <f>E25/E13</f>
        <v>5.9388235294117644E-2</v>
      </c>
      <c r="F26" s="58">
        <f t="shared" ref="F26:G26" si="1">F25/F13</f>
        <v>5.7967137092279221E-2</v>
      </c>
      <c r="G26" s="58">
        <f t="shared" si="1"/>
        <v>1.8816520002345398E-2</v>
      </c>
      <c r="H26" s="58"/>
      <c r="I26" s="58">
        <f>I25/I13</f>
        <v>2.8987257505364099E-3</v>
      </c>
      <c r="J26" s="58">
        <f>J25/J13</f>
        <v>6.6637213902615997E-2</v>
      </c>
    </row>
    <row r="27" spans="1:17" x14ac:dyDescent="0.3">
      <c r="E27" s="163"/>
      <c r="F27" s="163"/>
      <c r="G27" s="163"/>
      <c r="H27" s="163"/>
      <c r="I27" s="163"/>
      <c r="J27" s="163"/>
    </row>
    <row r="28" spans="1:17" s="68" customFormat="1" ht="18" customHeight="1" x14ac:dyDescent="0.4">
      <c r="A28" s="30"/>
      <c r="B28" s="47" t="s">
        <v>55</v>
      </c>
      <c r="C28" s="48" t="s">
        <v>187</v>
      </c>
      <c r="D28" s="48"/>
      <c r="E28" s="49"/>
      <c r="F28" s="50"/>
      <c r="G28" s="50"/>
      <c r="H28" s="50"/>
      <c r="I28" s="50"/>
      <c r="J28" s="50"/>
      <c r="K28" s="30"/>
    </row>
    <row r="29" spans="1:17" s="68" customFormat="1" ht="6.75" customHeight="1" x14ac:dyDescent="0.3">
      <c r="A29" s="30"/>
      <c r="B29" s="15"/>
      <c r="C29" s="15"/>
      <c r="D29" s="15"/>
      <c r="E29" s="15"/>
      <c r="F29" s="15"/>
      <c r="G29" s="15"/>
      <c r="H29" s="15"/>
      <c r="I29" s="15"/>
      <c r="J29" s="15"/>
      <c r="K29" s="30"/>
    </row>
    <row r="30" spans="1:17" ht="21.75" x14ac:dyDescent="0.55000000000000004">
      <c r="I30" s="21" t="s">
        <v>32</v>
      </c>
      <c r="J30" s="21"/>
    </row>
    <row r="31" spans="1:17" ht="18" customHeight="1" thickBot="1" x14ac:dyDescent="0.45">
      <c r="C31" s="18" t="s">
        <v>33</v>
      </c>
      <c r="D31" s="19"/>
      <c r="E31" s="20" t="s">
        <v>34</v>
      </c>
      <c r="F31" s="20" t="s">
        <v>35</v>
      </c>
      <c r="G31" s="20" t="s">
        <v>36</v>
      </c>
      <c r="H31" s="20"/>
      <c r="I31" s="22" t="s">
        <v>37</v>
      </c>
      <c r="J31" s="23" t="s">
        <v>38</v>
      </c>
    </row>
    <row r="32" spans="1:17" ht="18" customHeight="1" x14ac:dyDescent="0.3">
      <c r="C32" s="31" t="s">
        <v>188</v>
      </c>
      <c r="D32" s="74"/>
      <c r="E32" s="150">
        <v>2524</v>
      </c>
      <c r="F32" s="150">
        <v>2600</v>
      </c>
      <c r="G32" s="150">
        <v>501.44768582000393</v>
      </c>
      <c r="H32" s="150"/>
      <c r="I32" s="150">
        <v>-0.29248270999956105</v>
      </c>
      <c r="J32" s="150">
        <v>2819</v>
      </c>
    </row>
    <row r="33" spans="3:10" ht="16.899999999999999" customHeight="1" x14ac:dyDescent="0.3">
      <c r="C33" s="56" t="s">
        <v>189</v>
      </c>
      <c r="D33" s="28"/>
      <c r="E33" s="151">
        <v>-513</v>
      </c>
      <c r="F33" s="151">
        <v>-121</v>
      </c>
      <c r="G33" s="151">
        <v>1083.33572392</v>
      </c>
      <c r="H33" s="151"/>
      <c r="I33" s="151">
        <v>730</v>
      </c>
      <c r="J33" s="151">
        <v>-1375</v>
      </c>
    </row>
    <row r="34" spans="3:10" ht="18" customHeight="1" x14ac:dyDescent="0.3">
      <c r="C34" s="86" t="s">
        <v>190</v>
      </c>
      <c r="D34" s="85"/>
      <c r="E34" s="38">
        <v>-24</v>
      </c>
      <c r="F34" s="38">
        <v>-138</v>
      </c>
      <c r="G34" s="38">
        <v>-77.656320839999992</v>
      </c>
      <c r="H34" s="38"/>
      <c r="I34" s="38">
        <v>-69</v>
      </c>
      <c r="J34" s="38">
        <v>672</v>
      </c>
    </row>
    <row r="35" spans="3:10" ht="18" customHeight="1" x14ac:dyDescent="0.3">
      <c r="C35" s="86" t="s">
        <v>191</v>
      </c>
      <c r="D35" s="85"/>
      <c r="E35" s="38">
        <v>-1294</v>
      </c>
      <c r="F35" s="38">
        <v>-1440</v>
      </c>
      <c r="G35" s="38">
        <v>-868.95184706999999</v>
      </c>
      <c r="H35" s="38"/>
      <c r="I35" s="38">
        <v>-507</v>
      </c>
      <c r="J35" s="38">
        <v>-503</v>
      </c>
    </row>
    <row r="36" spans="3:10" ht="18" customHeight="1" x14ac:dyDescent="0.3">
      <c r="C36" s="86" t="s">
        <v>148</v>
      </c>
      <c r="D36" s="85"/>
      <c r="E36" s="38">
        <v>1096</v>
      </c>
      <c r="F36" s="38">
        <v>1305</v>
      </c>
      <c r="G36" s="38">
        <v>1318.4740557600001</v>
      </c>
      <c r="H36" s="38"/>
      <c r="I36" s="38">
        <v>985</v>
      </c>
      <c r="J36" s="38">
        <v>706</v>
      </c>
    </row>
    <row r="37" spans="3:10" ht="18" customHeight="1" x14ac:dyDescent="0.3">
      <c r="C37" s="34" t="s">
        <v>167</v>
      </c>
      <c r="D37" s="28"/>
      <c r="E37" s="78">
        <v>-135</v>
      </c>
      <c r="F37" s="78">
        <v>186</v>
      </c>
      <c r="G37" s="78">
        <v>545.71609986000044</v>
      </c>
      <c r="H37" s="78"/>
      <c r="I37" s="78">
        <v>-223</v>
      </c>
      <c r="J37" s="78">
        <v>-1138</v>
      </c>
    </row>
    <row r="38" spans="3:10" ht="18" customHeight="1" x14ac:dyDescent="0.4">
      <c r="C38" s="31" t="s">
        <v>192</v>
      </c>
      <c r="D38" s="32"/>
      <c r="E38" s="150">
        <v>1654</v>
      </c>
      <c r="F38" s="150">
        <v>2393</v>
      </c>
      <c r="G38" s="150">
        <v>2502</v>
      </c>
      <c r="H38" s="150"/>
      <c r="I38" s="150">
        <v>916</v>
      </c>
      <c r="J38" s="150">
        <v>1181</v>
      </c>
    </row>
    <row r="39" spans="3:10" ht="18" customHeight="1" x14ac:dyDescent="0.3">
      <c r="C39" s="115"/>
      <c r="D39" s="28"/>
      <c r="E39" s="157"/>
      <c r="F39" s="157"/>
      <c r="G39" s="157"/>
      <c r="H39" s="157"/>
      <c r="I39" s="157"/>
      <c r="J39" s="157"/>
    </row>
    <row r="40" spans="3:10" ht="18" customHeight="1" x14ac:dyDescent="0.4">
      <c r="C40" s="31" t="s">
        <v>193</v>
      </c>
      <c r="D40" s="32"/>
      <c r="E40" s="150">
        <v>930</v>
      </c>
      <c r="F40" s="150">
        <v>1478</v>
      </c>
      <c r="G40" s="150">
        <v>1781</v>
      </c>
      <c r="H40" s="150"/>
      <c r="I40" s="150">
        <v>534</v>
      </c>
      <c r="J40" s="150">
        <v>649</v>
      </c>
    </row>
    <row r="41" spans="3:10" ht="5.25" customHeight="1" x14ac:dyDescent="0.3">
      <c r="C41" s="27"/>
      <c r="D41" s="28"/>
      <c r="E41" s="96"/>
      <c r="F41" s="96"/>
      <c r="G41" s="96"/>
      <c r="H41" s="96"/>
      <c r="I41" s="96"/>
      <c r="J41" s="96"/>
    </row>
    <row r="43" spans="3:10" ht="18" customHeight="1" x14ac:dyDescent="0.4">
      <c r="C43" s="31" t="s">
        <v>192</v>
      </c>
      <c r="D43" s="32"/>
      <c r="E43" s="150">
        <v>1654</v>
      </c>
      <c r="F43" s="150">
        <v>2392.7963853099918</v>
      </c>
      <c r="G43" s="150">
        <v>2502</v>
      </c>
      <c r="H43" s="150"/>
      <c r="I43" s="150">
        <v>915.58131677000256</v>
      </c>
      <c r="J43" s="150">
        <v>1181.4040494199992</v>
      </c>
    </row>
    <row r="44" spans="3:10" ht="18" customHeight="1" x14ac:dyDescent="0.3">
      <c r="C44" s="87" t="s">
        <v>183</v>
      </c>
      <c r="D44" s="28"/>
      <c r="E44" s="151">
        <v>0</v>
      </c>
      <c r="F44" s="151">
        <v>0</v>
      </c>
      <c r="G44" s="151">
        <v>0</v>
      </c>
      <c r="H44" s="151"/>
      <c r="I44" s="151">
        <v>0</v>
      </c>
      <c r="J44" s="151">
        <v>0</v>
      </c>
    </row>
    <row r="45" spans="3:10" ht="18" customHeight="1" x14ac:dyDescent="0.3">
      <c r="C45" s="87" t="s">
        <v>184</v>
      </c>
      <c r="D45" s="85"/>
      <c r="E45" s="38">
        <v>0</v>
      </c>
      <c r="F45" s="38">
        <v>0</v>
      </c>
      <c r="G45" s="38">
        <v>0</v>
      </c>
      <c r="H45" s="38"/>
      <c r="I45" s="38">
        <v>0</v>
      </c>
      <c r="J45" s="38">
        <v>-130</v>
      </c>
    </row>
    <row r="46" spans="3:10" ht="18" customHeight="1" x14ac:dyDescent="0.3">
      <c r="C46" s="87" t="s">
        <v>185</v>
      </c>
      <c r="D46" s="85"/>
      <c r="E46" s="38">
        <v>0</v>
      </c>
      <c r="F46" s="38">
        <v>0</v>
      </c>
      <c r="G46" s="38">
        <v>0</v>
      </c>
      <c r="H46" s="38"/>
      <c r="I46" s="38">
        <v>0</v>
      </c>
      <c r="J46" s="38">
        <v>684.35</v>
      </c>
    </row>
    <row r="47" spans="3:10" ht="18" customHeight="1" x14ac:dyDescent="0.4">
      <c r="C47" s="31" t="s">
        <v>194</v>
      </c>
      <c r="D47" s="32"/>
      <c r="E47" s="150">
        <v>1654</v>
      </c>
      <c r="F47" s="150">
        <v>2392.7963853099918</v>
      </c>
      <c r="G47" s="150">
        <v>2502</v>
      </c>
      <c r="H47" s="150"/>
      <c r="I47" s="150">
        <v>915.58131677000256</v>
      </c>
      <c r="J47" s="150">
        <v>627.05404941999916</v>
      </c>
    </row>
    <row r="48" spans="3:10" ht="18" customHeight="1" x14ac:dyDescent="0.3">
      <c r="C48" s="81" t="s">
        <v>195</v>
      </c>
      <c r="D48" s="57"/>
      <c r="E48" s="134">
        <v>0.7</v>
      </c>
      <c r="F48" s="134">
        <v>0.9</v>
      </c>
      <c r="G48" s="134">
        <v>3.8</v>
      </c>
      <c r="H48" s="134"/>
      <c r="I48" s="140">
        <v>13</v>
      </c>
      <c r="J48" s="134">
        <v>0.3</v>
      </c>
    </row>
    <row r="49" spans="3:10" ht="5.25" customHeight="1" x14ac:dyDescent="0.3">
      <c r="C49" s="27"/>
      <c r="D49" s="28"/>
      <c r="E49" s="29"/>
      <c r="F49" s="29"/>
      <c r="G49" s="29"/>
      <c r="H49" s="29"/>
      <c r="I49" s="29"/>
      <c r="J49" s="29"/>
    </row>
    <row r="50" spans="3:10" ht="15" customHeight="1" x14ac:dyDescent="0.3">
      <c r="C50" s="16" t="s">
        <v>196</v>
      </c>
      <c r="J50" s="163"/>
    </row>
    <row r="51" spans="3:10" ht="15" customHeight="1" x14ac:dyDescent="0.3"/>
    <row r="52" spans="3:10" ht="18" customHeight="1" x14ac:dyDescent="0.4">
      <c r="C52" s="31" t="s">
        <v>193</v>
      </c>
      <c r="D52" s="32"/>
      <c r="E52" s="150">
        <v>930</v>
      </c>
      <c r="F52" s="150">
        <v>1478</v>
      </c>
      <c r="G52" s="150">
        <v>1781</v>
      </c>
      <c r="H52" s="150"/>
      <c r="I52" s="150">
        <v>534</v>
      </c>
      <c r="J52" s="150">
        <v>649</v>
      </c>
    </row>
    <row r="53" spans="3:10" ht="18" customHeight="1" x14ac:dyDescent="0.3">
      <c r="C53" s="87" t="s">
        <v>183</v>
      </c>
      <c r="D53" s="28"/>
      <c r="E53" s="151">
        <v>0</v>
      </c>
      <c r="F53" s="151">
        <v>0</v>
      </c>
      <c r="G53" s="151">
        <v>0</v>
      </c>
      <c r="H53" s="151"/>
      <c r="I53" s="151">
        <v>0</v>
      </c>
      <c r="J53" s="151">
        <v>0</v>
      </c>
    </row>
    <row r="54" spans="3:10" ht="18" customHeight="1" x14ac:dyDescent="0.3">
      <c r="C54" s="87" t="s">
        <v>184</v>
      </c>
      <c r="D54" s="85"/>
      <c r="E54" s="38">
        <v>0</v>
      </c>
      <c r="F54" s="38">
        <v>0</v>
      </c>
      <c r="G54" s="38">
        <v>0</v>
      </c>
      <c r="H54" s="38"/>
      <c r="I54" s="38">
        <v>0</v>
      </c>
      <c r="J54" s="38">
        <v>-130</v>
      </c>
    </row>
    <row r="55" spans="3:10" ht="18" customHeight="1" x14ac:dyDescent="0.3">
      <c r="C55" s="87" t="s">
        <v>185</v>
      </c>
      <c r="D55" s="85"/>
      <c r="E55" s="38">
        <v>0</v>
      </c>
      <c r="F55" s="38">
        <v>0</v>
      </c>
      <c r="G55" s="38">
        <v>0</v>
      </c>
      <c r="H55" s="38"/>
      <c r="I55" s="38">
        <v>0</v>
      </c>
      <c r="J55" s="38">
        <v>684.35</v>
      </c>
    </row>
    <row r="56" spans="3:10" ht="18" customHeight="1" x14ac:dyDescent="0.4">
      <c r="C56" s="31" t="s">
        <v>197</v>
      </c>
      <c r="D56" s="32"/>
      <c r="E56" s="150">
        <v>930</v>
      </c>
      <c r="F56" s="150">
        <v>1478</v>
      </c>
      <c r="G56" s="150">
        <v>1781</v>
      </c>
      <c r="H56" s="150"/>
      <c r="I56" s="150">
        <v>534</v>
      </c>
      <c r="J56" s="150">
        <v>94.461630630000059</v>
      </c>
    </row>
    <row r="57" spans="3:10" ht="5.25" customHeight="1" x14ac:dyDescent="0.3">
      <c r="C57" s="27"/>
      <c r="D57" s="28"/>
      <c r="E57" s="29"/>
      <c r="F57" s="29"/>
      <c r="G57" s="29"/>
      <c r="H57" s="29"/>
      <c r="I57" s="29"/>
      <c r="J57" s="29"/>
    </row>
    <row r="58" spans="3:10" ht="15" customHeight="1" x14ac:dyDescent="0.3">
      <c r="J58" s="163"/>
    </row>
  </sheetData>
  <pageMargins left="0.70866141732283472" right="0.70866141732283472" top="0.78740157480314965" bottom="0.78740157480314965" header="0.31496062992125984" footer="0.31496062992125984"/>
  <pageSetup paperSize="9" scale="56" fitToHeight="0" orientation="portrait" r:id="rId1"/>
  <headerFooter>
    <oddHeader>&amp;L&amp;"CorpoS"&amp;10&amp;K000000Internal&amp;1#</oddHeader>
  </headerFooter>
  <customProperties>
    <customPr name="SHEET_UNIQUE_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7A93"/>
    <pageSetUpPr fitToPage="1"/>
  </sheetPr>
  <dimension ref="A1:J24"/>
  <sheetViews>
    <sheetView showGridLines="0" zoomScaleNormal="100" zoomScaleSheetLayoutView="100" workbookViewId="0"/>
  </sheetViews>
  <sheetFormatPr baseColWidth="10" defaultColWidth="11.5546875" defaultRowHeight="17.25" x14ac:dyDescent="0.3"/>
  <cols>
    <col min="1" max="2" width="2.6640625" style="15" customWidth="1"/>
    <col min="3" max="3" width="42.77734375" style="15" customWidth="1"/>
    <col min="4" max="4" width="13.5546875" style="15" customWidth="1"/>
    <col min="5" max="7" width="12.5546875" style="15" customWidth="1"/>
    <col min="8" max="8" width="2.33203125" style="15" customWidth="1"/>
    <col min="9" max="10" width="12.5546875" style="15" customWidth="1"/>
    <col min="11" max="11" width="2.6640625" style="15" customWidth="1"/>
    <col min="12" max="16384" width="11.5546875" style="15"/>
  </cols>
  <sheetData>
    <row r="1" spans="1:10" s="10" customFormat="1" ht="14.25" x14ac:dyDescent="0.2"/>
    <row r="2" spans="1:10" s="10" customFormat="1" ht="27" customHeight="1" x14ac:dyDescent="0.2">
      <c r="B2" s="69" t="s">
        <v>0</v>
      </c>
    </row>
    <row r="3" spans="1:10" s="10" customFormat="1" ht="3" customHeight="1" x14ac:dyDescent="0.2">
      <c r="B3" s="70"/>
    </row>
    <row r="4" spans="1:10" s="10" customFormat="1" ht="18" customHeight="1" x14ac:dyDescent="0.2">
      <c r="B4" s="71" t="s">
        <v>14</v>
      </c>
      <c r="D4" s="8"/>
      <c r="E4" s="9"/>
    </row>
    <row r="5" spans="1:10" s="10" customFormat="1" ht="3" customHeight="1" x14ac:dyDescent="0.2">
      <c r="A5" s="7"/>
      <c r="B5" s="11"/>
      <c r="C5" s="11"/>
      <c r="D5" s="12"/>
      <c r="E5" s="13"/>
      <c r="F5" s="12"/>
      <c r="G5" s="12"/>
      <c r="H5" s="12"/>
      <c r="I5" s="12"/>
      <c r="J5" s="12"/>
    </row>
    <row r="6" spans="1:10" s="67" customFormat="1" ht="15.75" customHeight="1" x14ac:dyDescent="0.2">
      <c r="A6" s="14"/>
      <c r="B6" s="14"/>
      <c r="C6" s="14"/>
      <c r="D6" s="14"/>
      <c r="E6" s="14"/>
      <c r="F6" s="14"/>
      <c r="G6" s="14"/>
      <c r="H6" s="14"/>
      <c r="I6" s="14"/>
      <c r="J6" s="14"/>
    </row>
    <row r="7" spans="1:10" s="68" customFormat="1" ht="18" customHeight="1" x14ac:dyDescent="0.4">
      <c r="A7" s="30"/>
      <c r="B7" s="47" t="s">
        <v>30</v>
      </c>
      <c r="C7" s="48" t="s">
        <v>6</v>
      </c>
      <c r="D7" s="48"/>
      <c r="E7" s="49"/>
      <c r="F7" s="50"/>
      <c r="G7" s="50"/>
      <c r="H7" s="50"/>
      <c r="I7" s="50"/>
      <c r="J7" s="50"/>
    </row>
    <row r="8" spans="1:10" ht="6.75" customHeight="1" x14ac:dyDescent="0.3"/>
    <row r="9" spans="1:10" ht="18" customHeight="1" x14ac:dyDescent="0.55000000000000004">
      <c r="I9" s="21" t="s">
        <v>32</v>
      </c>
      <c r="J9" s="21"/>
    </row>
    <row r="10" spans="1:10" ht="18" customHeight="1" thickBot="1" x14ac:dyDescent="0.45">
      <c r="C10" s="18" t="s">
        <v>33</v>
      </c>
      <c r="D10" s="19"/>
      <c r="E10" s="20" t="s">
        <v>34</v>
      </c>
      <c r="F10" s="20" t="s">
        <v>35</v>
      </c>
      <c r="G10" s="20" t="s">
        <v>36</v>
      </c>
      <c r="H10" s="20"/>
      <c r="I10" s="22" t="s">
        <v>37</v>
      </c>
      <c r="J10" s="23" t="s">
        <v>38</v>
      </c>
    </row>
    <row r="11" spans="1:10" ht="18" customHeight="1" x14ac:dyDescent="0.4">
      <c r="C11" s="25" t="s">
        <v>177</v>
      </c>
      <c r="D11" s="24"/>
      <c r="E11" s="66">
        <v>159279</v>
      </c>
      <c r="F11" s="66">
        <v>128837</v>
      </c>
      <c r="G11" s="66">
        <v>124203</v>
      </c>
      <c r="H11" s="66"/>
      <c r="I11" s="66">
        <v>81163</v>
      </c>
      <c r="J11" s="66">
        <v>160528</v>
      </c>
    </row>
    <row r="12" spans="1:10" ht="18" customHeight="1" x14ac:dyDescent="0.4">
      <c r="C12" s="106" t="s">
        <v>57</v>
      </c>
      <c r="D12" s="79"/>
      <c r="E12" s="66">
        <v>148807</v>
      </c>
      <c r="F12" s="66">
        <v>144806</v>
      </c>
      <c r="G12" s="66">
        <v>117800</v>
      </c>
      <c r="H12" s="66"/>
      <c r="I12" s="66">
        <v>75511</v>
      </c>
      <c r="J12" s="66">
        <v>101944</v>
      </c>
    </row>
    <row r="13" spans="1:10" ht="18" customHeight="1" x14ac:dyDescent="0.4">
      <c r="C13" s="31" t="s">
        <v>39</v>
      </c>
      <c r="D13" s="32"/>
      <c r="E13" s="33">
        <v>16724</v>
      </c>
      <c r="F13" s="33">
        <v>16806</v>
      </c>
      <c r="G13" s="33">
        <v>13790.452928370001</v>
      </c>
      <c r="H13" s="33"/>
      <c r="I13" s="33">
        <v>9372</v>
      </c>
      <c r="J13" s="33">
        <v>11788</v>
      </c>
    </row>
    <row r="14" spans="1:10" ht="18" customHeight="1" x14ac:dyDescent="0.3">
      <c r="C14" s="109" t="s">
        <v>178</v>
      </c>
      <c r="D14" s="79"/>
      <c r="E14" s="75">
        <v>-14237.33768035</v>
      </c>
      <c r="F14" s="75">
        <v>-14562.52843765</v>
      </c>
      <c r="G14" s="75">
        <v>-12319.53318398</v>
      </c>
      <c r="H14" s="75"/>
      <c r="I14" s="75">
        <v>-8626.6951839100002</v>
      </c>
      <c r="J14" s="75">
        <v>-9974.59976336</v>
      </c>
    </row>
    <row r="15" spans="1:10" ht="18" customHeight="1" x14ac:dyDescent="0.4">
      <c r="C15" s="106" t="s">
        <v>179</v>
      </c>
      <c r="D15" s="79"/>
      <c r="E15" s="66">
        <v>2486.9316448999998</v>
      </c>
      <c r="F15" s="66">
        <v>2243.4715623499997</v>
      </c>
      <c r="G15" s="66">
        <v>1471</v>
      </c>
      <c r="H15" s="66"/>
      <c r="I15" s="66">
        <v>745.3048160899998</v>
      </c>
      <c r="J15" s="66">
        <v>1813.40023664</v>
      </c>
    </row>
    <row r="16" spans="1:10" ht="18" customHeight="1" x14ac:dyDescent="0.4">
      <c r="C16" s="31" t="s">
        <v>40</v>
      </c>
      <c r="D16" s="74"/>
      <c r="E16" s="33">
        <v>524</v>
      </c>
      <c r="F16" s="33">
        <v>72</v>
      </c>
      <c r="G16" s="33">
        <v>-372.32444743999997</v>
      </c>
      <c r="H16" s="33"/>
      <c r="I16" s="33">
        <v>-610</v>
      </c>
      <c r="J16" s="33">
        <v>330</v>
      </c>
    </row>
    <row r="17" spans="1:10" ht="18" customHeight="1" x14ac:dyDescent="0.3">
      <c r="A17" s="117"/>
      <c r="C17" s="81" t="s">
        <v>182</v>
      </c>
      <c r="D17" s="57"/>
      <c r="E17" s="65">
        <v>3.1332217172925135E-2</v>
      </c>
      <c r="F17" s="65">
        <v>4.2841842199214568E-3</v>
      </c>
      <c r="G17" s="65">
        <v>-2.7E-2</v>
      </c>
      <c r="H17" s="65"/>
      <c r="I17" s="65">
        <v>-6.5087494664959458E-2</v>
      </c>
      <c r="J17" s="65">
        <v>2.7994570749915168E-2</v>
      </c>
    </row>
    <row r="18" spans="1:10" s="35" customFormat="1" ht="18" customHeight="1" x14ac:dyDescent="0.2">
      <c r="A18" s="121"/>
      <c r="C18" s="53" t="s">
        <v>183</v>
      </c>
      <c r="D18" s="44"/>
      <c r="E18" s="151">
        <v>0</v>
      </c>
      <c r="F18" s="151">
        <v>0</v>
      </c>
      <c r="G18" s="151">
        <v>0</v>
      </c>
      <c r="H18" s="151"/>
      <c r="I18" s="151">
        <v>0</v>
      </c>
      <c r="J18" s="151">
        <v>0</v>
      </c>
    </row>
    <row r="19" spans="1:10" s="35" customFormat="1" ht="18" customHeight="1" x14ac:dyDescent="0.2">
      <c r="A19" s="121"/>
      <c r="C19" s="36" t="s">
        <v>184</v>
      </c>
      <c r="D19" s="37"/>
      <c r="E19" s="38">
        <v>0</v>
      </c>
      <c r="F19" s="38">
        <v>0</v>
      </c>
      <c r="G19" s="38">
        <v>-140.69999999999999</v>
      </c>
      <c r="H19" s="38"/>
      <c r="I19" s="38">
        <v>-55.545999999999999</v>
      </c>
      <c r="J19" s="38">
        <v>-94.8</v>
      </c>
    </row>
    <row r="20" spans="1:10" s="35" customFormat="1" ht="18" customHeight="1" x14ac:dyDescent="0.2">
      <c r="A20" s="121"/>
      <c r="C20" s="39" t="s">
        <v>185</v>
      </c>
      <c r="D20" s="40"/>
      <c r="E20" s="38">
        <v>0</v>
      </c>
      <c r="F20" s="38">
        <v>0</v>
      </c>
      <c r="G20" s="38">
        <v>0</v>
      </c>
      <c r="H20" s="38"/>
      <c r="I20" s="38">
        <v>0</v>
      </c>
      <c r="J20" s="38">
        <v>-109.3</v>
      </c>
    </row>
    <row r="21" spans="1:10" ht="18" customHeight="1" x14ac:dyDescent="0.4">
      <c r="C21" s="31" t="s">
        <v>58</v>
      </c>
      <c r="D21" s="74"/>
      <c r="E21" s="33">
        <v>524</v>
      </c>
      <c r="F21" s="33">
        <v>72</v>
      </c>
      <c r="G21" s="33">
        <v>-231.62444743999995</v>
      </c>
      <c r="H21" s="33"/>
      <c r="I21" s="33">
        <v>-554.45399999999995</v>
      </c>
      <c r="J21" s="33">
        <v>534.1</v>
      </c>
    </row>
    <row r="22" spans="1:10" ht="18" customHeight="1" x14ac:dyDescent="0.3">
      <c r="C22" s="81" t="s">
        <v>186</v>
      </c>
      <c r="D22" s="57"/>
      <c r="E22" s="58">
        <v>3.1332217172925135E-2</v>
      </c>
      <c r="F22" s="58">
        <v>4.2841842199214568E-3</v>
      </c>
      <c r="G22" s="58">
        <v>-1.6773023930384334E-2</v>
      </c>
      <c r="H22" s="58"/>
      <c r="I22" s="58">
        <v>-5.9160691421254796E-2</v>
      </c>
      <c r="J22" s="58">
        <v>4.5308788598574824E-2</v>
      </c>
    </row>
    <row r="23" spans="1:10" ht="15" customHeight="1" x14ac:dyDescent="0.3"/>
    <row r="24" spans="1:10" x14ac:dyDescent="0.3">
      <c r="E24" s="163"/>
      <c r="F24" s="163"/>
      <c r="G24" s="163"/>
      <c r="H24" s="163"/>
      <c r="I24" s="163"/>
      <c r="J24" s="163"/>
    </row>
  </sheetData>
  <phoneticPr fontId="34" type="noConversion"/>
  <pageMargins left="0.70866141732283472" right="0.70866141732283472" top="0.78740157480314965" bottom="0.78740157480314965" header="0.31496062992125984" footer="0.31496062992125984"/>
  <pageSetup paperSize="9" scale="56" fitToHeight="0" orientation="portrait" r:id="rId1"/>
  <headerFooter>
    <oddHeader>&amp;L&amp;"CorpoS"&amp;10&amp;K000000Internal&amp;1#</oddHeader>
  </headerFooter>
  <customProperties>
    <customPr name="SHEET_UNIQUE_ID" r:id="rId2"/>
  </customProperti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7A93"/>
    <pageSetUpPr fitToPage="1"/>
  </sheetPr>
  <dimension ref="B1:J22"/>
  <sheetViews>
    <sheetView showGridLines="0" zoomScaleNormal="100" zoomScaleSheetLayoutView="100" workbookViewId="0"/>
  </sheetViews>
  <sheetFormatPr baseColWidth="10" defaultColWidth="11.5546875" defaultRowHeight="17.25" x14ac:dyDescent="0.3"/>
  <cols>
    <col min="1" max="2" width="2.6640625" style="15" customWidth="1"/>
    <col min="3" max="3" width="42.77734375" style="15" customWidth="1"/>
    <col min="4" max="4" width="13.5546875" style="15" customWidth="1"/>
    <col min="5" max="7" width="12.5546875" style="15" customWidth="1"/>
    <col min="8" max="8" width="2.33203125" style="15" customWidth="1"/>
    <col min="9" max="10" width="12.5546875" style="15" customWidth="1"/>
    <col min="11" max="11" width="2.6640625" style="15" customWidth="1"/>
    <col min="12" max="16384" width="11.5546875" style="15"/>
  </cols>
  <sheetData>
    <row r="1" spans="2:10" s="10" customFormat="1" ht="14.25" x14ac:dyDescent="0.2"/>
    <row r="2" spans="2:10" s="10" customFormat="1" ht="27" customHeight="1" x14ac:dyDescent="0.2">
      <c r="B2" s="69" t="s">
        <v>0</v>
      </c>
    </row>
    <row r="3" spans="2:10" s="10" customFormat="1" ht="3" customHeight="1" x14ac:dyDescent="0.2">
      <c r="B3" s="70"/>
    </row>
    <row r="4" spans="2:10" ht="22.5" x14ac:dyDescent="0.3">
      <c r="B4" s="71" t="s">
        <v>16</v>
      </c>
      <c r="C4" s="10"/>
      <c r="D4" s="8"/>
      <c r="E4" s="9"/>
      <c r="F4" s="10"/>
      <c r="G4" s="10"/>
      <c r="H4" s="10"/>
      <c r="I4" s="10"/>
      <c r="J4" s="10"/>
    </row>
    <row r="5" spans="2:10" ht="3" customHeight="1" x14ac:dyDescent="0.3">
      <c r="B5" s="11"/>
      <c r="C5" s="11"/>
      <c r="D5" s="12"/>
      <c r="E5" s="13"/>
      <c r="F5" s="12"/>
      <c r="G5" s="12"/>
      <c r="H5" s="12"/>
      <c r="I5" s="12"/>
      <c r="J5" s="12"/>
    </row>
    <row r="6" spans="2:10" x14ac:dyDescent="0.3">
      <c r="B6" s="14"/>
      <c r="C6" s="14"/>
      <c r="D6" s="14"/>
      <c r="E6" s="14"/>
      <c r="F6" s="14"/>
      <c r="G6" s="14"/>
      <c r="H6" s="14"/>
      <c r="I6" s="14"/>
      <c r="J6" s="14"/>
    </row>
    <row r="7" spans="2:10" ht="19.5" x14ac:dyDescent="0.4">
      <c r="B7" s="47" t="s">
        <v>30</v>
      </c>
      <c r="C7" s="48" t="s">
        <v>6</v>
      </c>
      <c r="D7" s="48"/>
      <c r="E7" s="49"/>
      <c r="F7" s="50"/>
      <c r="G7" s="50"/>
      <c r="H7" s="50"/>
      <c r="I7" s="50"/>
      <c r="J7" s="50"/>
    </row>
    <row r="8" spans="2:10" ht="6.75" customHeight="1" x14ac:dyDescent="0.3"/>
    <row r="9" spans="2:10" ht="21.75" x14ac:dyDescent="0.55000000000000004">
      <c r="I9" s="21" t="s">
        <v>32</v>
      </c>
      <c r="J9" s="21"/>
    </row>
    <row r="10" spans="2:10" ht="20.25" thickBot="1" x14ac:dyDescent="0.45">
      <c r="C10" s="18" t="s">
        <v>33</v>
      </c>
      <c r="D10" s="19"/>
      <c r="E10" s="20" t="s">
        <v>34</v>
      </c>
      <c r="F10" s="20" t="s">
        <v>35</v>
      </c>
      <c r="G10" s="20" t="s">
        <v>36</v>
      </c>
      <c r="H10" s="20"/>
      <c r="I10" s="22" t="s">
        <v>37</v>
      </c>
      <c r="J10" s="23" t="s">
        <v>38</v>
      </c>
    </row>
    <row r="11" spans="2:10" ht="19.5" x14ac:dyDescent="0.4">
      <c r="C11" s="25" t="s">
        <v>177</v>
      </c>
      <c r="D11" s="24"/>
      <c r="E11" s="66">
        <v>257515</v>
      </c>
      <c r="F11" s="66">
        <v>120790</v>
      </c>
      <c r="G11" s="66">
        <v>187406</v>
      </c>
      <c r="H11" s="66"/>
      <c r="I11" s="66">
        <v>90726</v>
      </c>
      <c r="J11" s="66">
        <v>152126</v>
      </c>
    </row>
    <row r="12" spans="2:10" ht="19.5" x14ac:dyDescent="0.4">
      <c r="C12" s="106" t="s">
        <v>57</v>
      </c>
      <c r="D12" s="79"/>
      <c r="E12" s="66">
        <v>192515</v>
      </c>
      <c r="F12" s="66">
        <v>203965</v>
      </c>
      <c r="G12" s="66">
        <v>139479</v>
      </c>
      <c r="H12" s="66"/>
      <c r="I12" s="66">
        <v>97421</v>
      </c>
      <c r="J12" s="66">
        <v>114530</v>
      </c>
    </row>
    <row r="13" spans="2:10" ht="19.5" x14ac:dyDescent="0.4">
      <c r="C13" s="31" t="s">
        <v>39</v>
      </c>
      <c r="D13" s="32"/>
      <c r="E13" s="33">
        <v>17080</v>
      </c>
      <c r="F13" s="33">
        <v>19370</v>
      </c>
      <c r="G13" s="33">
        <v>13847</v>
      </c>
      <c r="H13" s="33"/>
      <c r="I13" s="33">
        <v>9823</v>
      </c>
      <c r="J13" s="33">
        <v>11184.517960990001</v>
      </c>
    </row>
    <row r="14" spans="2:10" x14ac:dyDescent="0.3">
      <c r="C14" s="109" t="s">
        <v>178</v>
      </c>
      <c r="D14" s="79"/>
      <c r="E14" s="75">
        <v>-13888.62546643</v>
      </c>
      <c r="F14" s="75">
        <v>-15668.466322290002</v>
      </c>
      <c r="G14" s="75">
        <v>-11542.3934802</v>
      </c>
      <c r="H14" s="75"/>
      <c r="I14" s="75">
        <v>-8280.7555059400001</v>
      </c>
      <c r="J14" s="75">
        <v>-9127.2536109699995</v>
      </c>
    </row>
    <row r="15" spans="2:10" ht="19.5" x14ac:dyDescent="0.4">
      <c r="C15" s="106" t="s">
        <v>179</v>
      </c>
      <c r="D15" s="79"/>
      <c r="E15" s="66">
        <v>3191.3745335700005</v>
      </c>
      <c r="F15" s="66">
        <v>3701.5336777099983</v>
      </c>
      <c r="G15" s="66">
        <v>2304.6065197999997</v>
      </c>
      <c r="H15" s="66"/>
      <c r="I15" s="66">
        <v>1542.2444940599999</v>
      </c>
      <c r="J15" s="66">
        <v>2057.2643500200011</v>
      </c>
    </row>
    <row r="16" spans="2:10" ht="19.5" x14ac:dyDescent="0.4">
      <c r="C16" s="31" t="s">
        <v>40</v>
      </c>
      <c r="D16" s="74"/>
      <c r="E16" s="33">
        <v>1821</v>
      </c>
      <c r="F16" s="33">
        <v>2237</v>
      </c>
      <c r="G16" s="33">
        <v>1015</v>
      </c>
      <c r="H16" s="33"/>
      <c r="I16" s="33">
        <v>636</v>
      </c>
      <c r="J16" s="33">
        <v>1205</v>
      </c>
    </row>
    <row r="17" spans="3:10" x14ac:dyDescent="0.3">
      <c r="C17" s="81" t="s">
        <v>182</v>
      </c>
      <c r="D17" s="57"/>
      <c r="E17" s="65">
        <v>0.10661592505854801</v>
      </c>
      <c r="F17" s="65">
        <v>0.11548786783686113</v>
      </c>
      <c r="G17" s="65">
        <v>7.3301076045352784E-2</v>
      </c>
      <c r="H17" s="65"/>
      <c r="I17" s="65">
        <v>6.4746004275679531E-2</v>
      </c>
      <c r="J17" s="65">
        <v>0.10773357174787662</v>
      </c>
    </row>
    <row r="18" spans="3:10" x14ac:dyDescent="0.3">
      <c r="C18" s="53" t="s">
        <v>183</v>
      </c>
      <c r="D18" s="44"/>
      <c r="E18" s="151">
        <v>0</v>
      </c>
      <c r="F18" s="151">
        <v>0</v>
      </c>
      <c r="G18" s="151">
        <v>0</v>
      </c>
      <c r="H18" s="151"/>
      <c r="I18" s="151">
        <v>0</v>
      </c>
      <c r="J18" s="151">
        <v>0</v>
      </c>
    </row>
    <row r="19" spans="3:10" x14ac:dyDescent="0.3">
      <c r="C19" s="36" t="s">
        <v>184</v>
      </c>
      <c r="D19" s="37"/>
      <c r="E19" s="38">
        <v>0</v>
      </c>
      <c r="F19" s="38">
        <v>0</v>
      </c>
      <c r="G19" s="38">
        <v>0</v>
      </c>
      <c r="H19" s="38"/>
      <c r="I19" s="38">
        <v>0</v>
      </c>
      <c r="J19" s="38">
        <v>0</v>
      </c>
    </row>
    <row r="20" spans="3:10" x14ac:dyDescent="0.3">
      <c r="C20" s="39" t="s">
        <v>185</v>
      </c>
      <c r="D20" s="40"/>
      <c r="E20" s="38">
        <v>0</v>
      </c>
      <c r="F20" s="38">
        <v>0</v>
      </c>
      <c r="G20" s="38">
        <v>0</v>
      </c>
      <c r="H20" s="38"/>
      <c r="I20" s="38">
        <v>0</v>
      </c>
      <c r="J20" s="38">
        <v>0</v>
      </c>
    </row>
    <row r="21" spans="3:10" ht="19.5" x14ac:dyDescent="0.4">
      <c r="C21" s="31" t="s">
        <v>58</v>
      </c>
      <c r="D21" s="74"/>
      <c r="E21" s="33">
        <v>1821</v>
      </c>
      <c r="F21" s="33">
        <v>2237</v>
      </c>
      <c r="G21" s="33">
        <v>1015</v>
      </c>
      <c r="H21" s="33"/>
      <c r="I21" s="33">
        <v>636</v>
      </c>
      <c r="J21" s="33">
        <v>1205</v>
      </c>
    </row>
    <row r="22" spans="3:10" x14ac:dyDescent="0.3">
      <c r="C22" s="81" t="s">
        <v>186</v>
      </c>
      <c r="D22" s="57"/>
      <c r="E22" s="58">
        <v>0.10661592505854801</v>
      </c>
      <c r="F22" s="58">
        <v>0.11548786783686113</v>
      </c>
      <c r="G22" s="58">
        <v>7.3301076045352784E-2</v>
      </c>
      <c r="H22" s="58"/>
      <c r="I22" s="58">
        <v>6.4746004275679531E-2</v>
      </c>
      <c r="J22" s="58">
        <v>0.10773357174787662</v>
      </c>
    </row>
  </sheetData>
  <pageMargins left="0.70866141732283472" right="0.70866141732283472" top="0.78740157480314965" bottom="0.78740157480314965" header="0.31496062992125984" footer="0.31496062992125984"/>
  <pageSetup paperSize="9" scale="56" fitToHeight="0" orientation="portrait" r:id="rId1"/>
  <headerFooter>
    <oddHeader>&amp;L&amp;"CorpoS"&amp;10&amp;K000000Internal&amp;1#</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7A93"/>
    <pageSetUpPr fitToPage="1"/>
  </sheetPr>
  <dimension ref="B1:J25"/>
  <sheetViews>
    <sheetView showGridLines="0" zoomScaleNormal="100" zoomScaleSheetLayoutView="100" workbookViewId="0"/>
  </sheetViews>
  <sheetFormatPr baseColWidth="10" defaultColWidth="11.5546875" defaultRowHeight="17.25" x14ac:dyDescent="0.3"/>
  <cols>
    <col min="1" max="2" width="2.6640625" style="15" customWidth="1"/>
    <col min="3" max="3" width="42.77734375" style="15" customWidth="1"/>
    <col min="4" max="4" width="13.5546875" style="15" customWidth="1"/>
    <col min="5" max="7" width="12.5546875" style="15" customWidth="1"/>
    <col min="8" max="8" width="2.33203125" style="15" customWidth="1"/>
    <col min="9" max="10" width="12.5546875" style="15" customWidth="1"/>
    <col min="11" max="11" width="2.6640625" style="15" customWidth="1"/>
    <col min="12" max="16384" width="11.5546875" style="15"/>
  </cols>
  <sheetData>
    <row r="1" spans="2:10" s="10" customFormat="1" ht="14.25" x14ac:dyDescent="0.2"/>
    <row r="2" spans="2:10" s="10" customFormat="1" ht="27" customHeight="1" x14ac:dyDescent="0.2">
      <c r="B2" s="69" t="s">
        <v>0</v>
      </c>
    </row>
    <row r="3" spans="2:10" s="10" customFormat="1" ht="3" customHeight="1" x14ac:dyDescent="0.2">
      <c r="B3" s="70"/>
    </row>
    <row r="4" spans="2:10" ht="22.5" x14ac:dyDescent="0.3">
      <c r="B4" s="71" t="s">
        <v>18</v>
      </c>
      <c r="C4" s="10"/>
      <c r="D4" s="8"/>
      <c r="E4" s="9"/>
      <c r="F4" s="10"/>
      <c r="G4" s="10"/>
      <c r="H4" s="10"/>
      <c r="I4" s="10"/>
      <c r="J4" s="10"/>
    </row>
    <row r="5" spans="2:10" ht="3" customHeight="1" x14ac:dyDescent="0.3">
      <c r="B5" s="11"/>
      <c r="C5" s="11"/>
      <c r="D5" s="12"/>
      <c r="E5" s="13"/>
      <c r="F5" s="12"/>
      <c r="G5" s="12"/>
      <c r="H5" s="12"/>
      <c r="I5" s="12"/>
      <c r="J5" s="12"/>
    </row>
    <row r="6" spans="2:10" x14ac:dyDescent="0.3">
      <c r="B6" s="14"/>
      <c r="C6" s="14"/>
      <c r="D6" s="14"/>
      <c r="E6" s="14"/>
      <c r="F6" s="14"/>
      <c r="G6" s="14"/>
      <c r="H6" s="14"/>
      <c r="I6" s="14"/>
      <c r="J6" s="14"/>
    </row>
    <row r="7" spans="2:10" ht="19.5" x14ac:dyDescent="0.4">
      <c r="B7" s="47" t="s">
        <v>30</v>
      </c>
      <c r="C7" s="48" t="s">
        <v>6</v>
      </c>
      <c r="D7" s="48"/>
      <c r="E7" s="49"/>
      <c r="F7" s="50"/>
      <c r="G7" s="50"/>
      <c r="H7" s="50"/>
      <c r="I7" s="50"/>
      <c r="J7" s="50"/>
    </row>
    <row r="8" spans="2:10" ht="6.75" customHeight="1" x14ac:dyDescent="0.3"/>
    <row r="9" spans="2:10" ht="21.75" x14ac:dyDescent="0.55000000000000004">
      <c r="I9" s="21" t="s">
        <v>32</v>
      </c>
      <c r="J9" s="21"/>
    </row>
    <row r="10" spans="2:10" ht="20.25" thickBot="1" x14ac:dyDescent="0.45">
      <c r="C10" s="18" t="s">
        <v>33</v>
      </c>
      <c r="D10" s="19"/>
      <c r="E10" s="20" t="s">
        <v>34</v>
      </c>
      <c r="F10" s="20" t="s">
        <v>35</v>
      </c>
      <c r="G10" s="20" t="s">
        <v>36</v>
      </c>
      <c r="H10" s="20"/>
      <c r="I10" s="22" t="s">
        <v>37</v>
      </c>
      <c r="J10" s="23" t="s">
        <v>38</v>
      </c>
    </row>
    <row r="11" spans="2:10" ht="19.5" x14ac:dyDescent="0.4">
      <c r="C11" s="25" t="s">
        <v>177</v>
      </c>
      <c r="D11" s="24"/>
      <c r="E11" s="66">
        <v>184062</v>
      </c>
      <c r="F11" s="66">
        <v>158767</v>
      </c>
      <c r="G11" s="66">
        <v>112024</v>
      </c>
      <c r="H11" s="66"/>
      <c r="I11" s="66">
        <v>77336</v>
      </c>
      <c r="J11" s="66">
        <v>130469</v>
      </c>
    </row>
    <row r="12" spans="2:10" ht="19.5" x14ac:dyDescent="0.4">
      <c r="C12" s="106" t="s">
        <v>57</v>
      </c>
      <c r="D12" s="79"/>
      <c r="E12" s="66">
        <v>188860</v>
      </c>
      <c r="F12" s="66">
        <v>152805</v>
      </c>
      <c r="G12" s="66">
        <v>110205</v>
      </c>
      <c r="H12" s="66"/>
      <c r="I12" s="66">
        <v>78661</v>
      </c>
      <c r="J12" s="66">
        <v>102953</v>
      </c>
    </row>
    <row r="13" spans="2:10" x14ac:dyDescent="0.3">
      <c r="C13" s="113" t="s">
        <v>198</v>
      </c>
      <c r="D13" s="44"/>
      <c r="E13" s="38">
        <v>103364</v>
      </c>
      <c r="F13" s="38">
        <v>86214</v>
      </c>
      <c r="G13" s="38">
        <v>126446</v>
      </c>
      <c r="H13" s="38"/>
      <c r="I13" s="38">
        <v>99550</v>
      </c>
      <c r="J13" s="38">
        <v>95615</v>
      </c>
    </row>
    <row r="14" spans="2:10" ht="19.5" x14ac:dyDescent="0.4">
      <c r="C14" s="31" t="s">
        <v>39</v>
      </c>
      <c r="D14" s="32"/>
      <c r="E14" s="33">
        <v>6744</v>
      </c>
      <c r="F14" s="33">
        <v>6638</v>
      </c>
      <c r="G14" s="33">
        <v>5579</v>
      </c>
      <c r="H14" s="33"/>
      <c r="I14" s="33">
        <v>4097</v>
      </c>
      <c r="J14" s="33">
        <v>4355</v>
      </c>
    </row>
    <row r="15" spans="2:10" x14ac:dyDescent="0.3">
      <c r="C15" s="109" t="s">
        <v>178</v>
      </c>
      <c r="D15" s="79"/>
      <c r="E15" s="75">
        <v>-5378.7218883199994</v>
      </c>
      <c r="F15" s="75">
        <v>-5278.35189326</v>
      </c>
      <c r="G15" s="75">
        <v>-4548.4102674700007</v>
      </c>
      <c r="H15" s="75"/>
      <c r="I15" s="75">
        <v>-3303.17710373</v>
      </c>
      <c r="J15" s="75">
        <v>-3453.4013413499997</v>
      </c>
    </row>
    <row r="16" spans="2:10" ht="19.5" x14ac:dyDescent="0.4">
      <c r="B16" s="35"/>
      <c r="C16" s="106" t="s">
        <v>179</v>
      </c>
      <c r="D16" s="79"/>
      <c r="E16" s="66">
        <v>1365.2781116800006</v>
      </c>
      <c r="F16" s="66">
        <v>1359.64810674</v>
      </c>
      <c r="G16" s="66">
        <v>1030.5897325299993</v>
      </c>
      <c r="H16" s="66"/>
      <c r="I16" s="66">
        <v>793.82289627</v>
      </c>
      <c r="J16" s="66">
        <v>901.59865865000029</v>
      </c>
    </row>
    <row r="17" spans="2:10" ht="19.5" x14ac:dyDescent="0.4">
      <c r="C17" s="31" t="s">
        <v>40</v>
      </c>
      <c r="D17" s="74"/>
      <c r="E17" s="33">
        <v>328</v>
      </c>
      <c r="F17" s="33">
        <v>154</v>
      </c>
      <c r="G17" s="33">
        <v>31.595301079999999</v>
      </c>
      <c r="H17" s="33"/>
      <c r="I17" s="33">
        <v>42</v>
      </c>
      <c r="J17" s="33">
        <v>316</v>
      </c>
    </row>
    <row r="18" spans="2:10" x14ac:dyDescent="0.3">
      <c r="B18" s="35"/>
      <c r="C18" s="81" t="s">
        <v>182</v>
      </c>
      <c r="D18" s="57"/>
      <c r="E18" s="65">
        <v>4.8635824436536183E-2</v>
      </c>
      <c r="F18" s="65">
        <v>2.3199758963543236E-2</v>
      </c>
      <c r="G18" s="65">
        <v>5.7357949453307041E-3</v>
      </c>
      <c r="H18" s="65"/>
      <c r="I18" s="65">
        <v>1.0251403465950696E-2</v>
      </c>
      <c r="J18" s="65">
        <v>7.1999999999999995E-2</v>
      </c>
    </row>
    <row r="19" spans="2:10" x14ac:dyDescent="0.3">
      <c r="B19" s="35"/>
      <c r="C19" s="53" t="s">
        <v>183</v>
      </c>
      <c r="D19" s="44"/>
      <c r="E19" s="151">
        <v>0</v>
      </c>
      <c r="F19" s="151">
        <v>0</v>
      </c>
      <c r="G19" s="151">
        <v>0</v>
      </c>
      <c r="H19" s="151"/>
      <c r="I19" s="151">
        <v>0</v>
      </c>
      <c r="J19" s="151">
        <v>0</v>
      </c>
    </row>
    <row r="20" spans="2:10" x14ac:dyDescent="0.3">
      <c r="B20" s="35"/>
      <c r="C20" s="36" t="s">
        <v>184</v>
      </c>
      <c r="D20" s="37"/>
      <c r="E20" s="38">
        <v>0</v>
      </c>
      <c r="F20" s="38">
        <v>0</v>
      </c>
      <c r="G20" s="38">
        <v>-5.6134591711120203</v>
      </c>
      <c r="H20" s="38"/>
      <c r="I20" s="38">
        <v>0</v>
      </c>
      <c r="J20" s="38">
        <v>0</v>
      </c>
    </row>
    <row r="21" spans="2:10" x14ac:dyDescent="0.3">
      <c r="C21" s="39" t="s">
        <v>185</v>
      </c>
      <c r="D21" s="40"/>
      <c r="E21" s="38">
        <v>0</v>
      </c>
      <c r="F21" s="38">
        <v>0</v>
      </c>
      <c r="G21" s="38">
        <v>0</v>
      </c>
      <c r="H21" s="38"/>
      <c r="I21" s="38">
        <v>0</v>
      </c>
      <c r="J21" s="38">
        <v>0</v>
      </c>
    </row>
    <row r="22" spans="2:10" ht="19.5" x14ac:dyDescent="0.4">
      <c r="C22" s="31" t="s">
        <v>58</v>
      </c>
      <c r="D22" s="74"/>
      <c r="E22" s="33">
        <v>328</v>
      </c>
      <c r="F22" s="33">
        <v>154</v>
      </c>
      <c r="G22" s="33">
        <v>37</v>
      </c>
      <c r="H22" s="33"/>
      <c r="I22" s="33">
        <v>42</v>
      </c>
      <c r="J22" s="33">
        <v>316</v>
      </c>
    </row>
    <row r="23" spans="2:10" x14ac:dyDescent="0.3">
      <c r="C23" s="81" t="s">
        <v>186</v>
      </c>
      <c r="D23" s="57"/>
      <c r="E23" s="58">
        <v>4.8635824436536183E-2</v>
      </c>
      <c r="F23" s="58">
        <v>2.3199758963543236E-2</v>
      </c>
      <c r="G23" s="58">
        <v>6.7419715309395998E-3</v>
      </c>
      <c r="H23" s="58"/>
      <c r="I23" s="58">
        <v>1.0251403465950696E-2</v>
      </c>
      <c r="J23" s="58">
        <v>7.1999999999999995E-2</v>
      </c>
    </row>
    <row r="24" spans="2:10" ht="5.25" customHeight="1" x14ac:dyDescent="0.3"/>
    <row r="25" spans="2:10" x14ac:dyDescent="0.3">
      <c r="C25" s="16" t="s">
        <v>199</v>
      </c>
      <c r="E25" s="163"/>
      <c r="F25" s="163"/>
      <c r="G25" s="163"/>
      <c r="H25" s="163"/>
      <c r="I25" s="163"/>
      <c r="J25" s="163"/>
    </row>
  </sheetData>
  <pageMargins left="0.70866141732283472" right="0.70866141732283472" top="0.78740157480314965" bottom="0.78740157480314965" header="0.31496062992125984" footer="0.31496062992125984"/>
  <pageSetup paperSize="9" scale="56" fitToHeight="0" orientation="portrait" r:id="rId1"/>
  <headerFooter>
    <oddHeader>&amp;L&amp;"CorpoS"&amp;10&amp;K000000Internal&amp;1#</oddHead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14</vt:i4>
      </vt:variant>
      <vt:variant>
        <vt:lpstr>Benannte Bereiche</vt:lpstr>
      </vt:variant>
      <vt:variant>
        <vt:i4>17</vt:i4>
      </vt:variant>
    </vt:vector>
  </HeadingPairs>
  <TitlesOfParts>
    <vt:vector size="31" baseType="lpstr">
      <vt:lpstr>Cover</vt:lpstr>
      <vt:lpstr>ToC</vt:lpstr>
      <vt:lpstr>Key Figures and Ratios</vt:lpstr>
      <vt:lpstr>Share of Market</vt:lpstr>
      <vt:lpstr>Financial Statements</vt:lpstr>
      <vt:lpstr>Industrial Business</vt:lpstr>
      <vt:lpstr>Mercedes-Benz</vt:lpstr>
      <vt:lpstr>Trucks North America</vt:lpstr>
      <vt:lpstr>Trucks Asia</vt:lpstr>
      <vt:lpstr>Daimler Buses</vt:lpstr>
      <vt:lpstr>Financial Services</vt:lpstr>
      <vt:lpstr>Capital Structure</vt:lpstr>
      <vt:lpstr>Guidance</vt:lpstr>
      <vt:lpstr>CMD Glossary and Definitions</vt:lpstr>
      <vt:lpstr>'Capital Structure'!Druckbereich</vt:lpstr>
      <vt:lpstr>'CMD Glossary and Definitions'!Druckbereich</vt:lpstr>
      <vt:lpstr>Cover!Druckbereich</vt:lpstr>
      <vt:lpstr>'Daimler Buses'!Druckbereich</vt:lpstr>
      <vt:lpstr>'Financial Services'!Druckbereich</vt:lpstr>
      <vt:lpstr>'Financial Statements'!Druckbereich</vt:lpstr>
      <vt:lpstr>Guidance!Druckbereich</vt:lpstr>
      <vt:lpstr>'Industrial Business'!Druckbereich</vt:lpstr>
      <vt:lpstr>'Key Figures and Ratios'!Druckbereich</vt:lpstr>
      <vt:lpstr>'Mercedes-Benz'!Druckbereich</vt:lpstr>
      <vt:lpstr>'Share of Market'!Druckbereich</vt:lpstr>
      <vt:lpstr>ToC!Druckbereich</vt:lpstr>
      <vt:lpstr>'Trucks Asia'!Druckbereich</vt:lpstr>
      <vt:lpstr>'Trucks North America'!Druckbereich</vt:lpstr>
      <vt:lpstr>'CMD Glossary and Definitions'!Drucktitel</vt:lpstr>
      <vt:lpstr>'Financial Statements'!Drucktitel</vt:lpstr>
      <vt:lpstr>'Key Figures and Ratios'!Drucktitel</vt:lpstr>
    </vt:vector>
  </TitlesOfParts>
  <Manager/>
  <Company>Daimler AG</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Daimler Truck Factbook for Capital Market Day 2021</dc:title>
  <dc:subject>Daimler Disclosure Q2 2021</dc:subject>
  <dc:creator>Daimler Truck Holding AG</dc:creator>
  <cp:keywords/>
  <dc:description/>
  <cp:lastModifiedBy>Gerstenlauer</cp:lastModifiedBy>
  <cp:revision/>
  <dcterms:created xsi:type="dcterms:W3CDTF">2001-04-27T12:32:10Z</dcterms:created>
  <dcterms:modified xsi:type="dcterms:W3CDTF">2023-01-10T19:05:33Z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Project">
    <vt:lpwstr>ibdroot</vt:lpwstr>
  </property>
  <property fmtid="{D5CDD505-2E9C-101B-9397-08002B2CF9AE}" pid="5" name="TitusGUID">
    <vt:lpwstr>c9f09c5e-d805-4c99-8660-0a1043efebc9</vt:lpwstr>
  </property>
  <property fmtid="{D5CDD505-2E9C-101B-9397-08002B2CF9AE}" pid="6" name="Classification">
    <vt:lpwstr>I</vt:lpwstr>
  </property>
  <property fmtid="{D5CDD505-2E9C-101B-9397-08002B2CF9AE}" pid="7" name="state">
    <vt:lpwstr>zgs</vt:lpwstr>
  </property>
  <property fmtid="{D5CDD505-2E9C-101B-9397-08002B2CF9AE}" pid="8" name="version">
    <vt:lpwstr/>
  </property>
  <property fmtid="{D5CDD505-2E9C-101B-9397-08002B2CF9AE}" pid="9" name="zgs">
    <vt:lpwstr/>
  </property>
  <property fmtid="{D5CDD505-2E9C-101B-9397-08002B2CF9AE}" pid="10" name="revision">
    <vt:lpwstr/>
  </property>
  <property fmtid="{D5CDD505-2E9C-101B-9397-08002B2CF9AE}" pid="11" name="sequence">
    <vt:lpwstr/>
  </property>
  <property fmtid="{D5CDD505-2E9C-101B-9397-08002B2CF9AE}" pid="12" name="MSIP_Label_924dbb1d-991d-4bbd-aad5-33bac1d8ffaf_Enabled">
    <vt:lpwstr>true</vt:lpwstr>
  </property>
  <property fmtid="{D5CDD505-2E9C-101B-9397-08002B2CF9AE}" pid="13" name="MSIP_Label_924dbb1d-991d-4bbd-aad5-33bac1d8ffaf_SetDate">
    <vt:lpwstr>2022-12-19T13:44:18Z</vt:lpwstr>
  </property>
  <property fmtid="{D5CDD505-2E9C-101B-9397-08002B2CF9AE}" pid="14" name="MSIP_Label_924dbb1d-991d-4bbd-aad5-33bac1d8ffaf_Method">
    <vt:lpwstr>Standard</vt:lpwstr>
  </property>
  <property fmtid="{D5CDD505-2E9C-101B-9397-08002B2CF9AE}" pid="15" name="MSIP_Label_924dbb1d-991d-4bbd-aad5-33bac1d8ffaf_Name">
    <vt:lpwstr>924dbb1d-991d-4bbd-aad5-33bac1d8ffaf</vt:lpwstr>
  </property>
  <property fmtid="{D5CDD505-2E9C-101B-9397-08002B2CF9AE}" pid="16" name="MSIP_Label_924dbb1d-991d-4bbd-aad5-33bac1d8ffaf_SiteId">
    <vt:lpwstr>9652d7c2-1ccf-4940-8151-4a92bd474ed0</vt:lpwstr>
  </property>
  <property fmtid="{D5CDD505-2E9C-101B-9397-08002B2CF9AE}" pid="17" name="MSIP_Label_924dbb1d-991d-4bbd-aad5-33bac1d8ffaf_ActionId">
    <vt:lpwstr>46364b75-9d31-4354-b69c-8888b63d9a29</vt:lpwstr>
  </property>
  <property fmtid="{D5CDD505-2E9C-101B-9397-08002B2CF9AE}" pid="18" name="MSIP_Label_924dbb1d-991d-4bbd-aad5-33bac1d8ffaf_ContentBits">
    <vt:lpwstr>1</vt:lpwstr>
  </property>
</Properties>
</file>